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pipes">'Sheet1'!$R$4:$R$30</definedName>
  </definedNames>
  <calcPr fullCalcOnLoad="1"/>
</workbook>
</file>

<file path=xl/sharedStrings.xml><?xml version="1.0" encoding="utf-8"?>
<sst xmlns="http://schemas.openxmlformats.org/spreadsheetml/2006/main" count="19" uniqueCount="19">
  <si>
    <t>Point</t>
  </si>
  <si>
    <r>
      <t>Area (in.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</si>
  <si>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Area (ft.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</si>
  <si>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PIPE SIZE (IN.)</t>
  </si>
  <si>
    <t>Level (in.)</t>
  </si>
  <si>
    <r>
      <t>Area (ft.</t>
    </r>
    <r>
      <rPr>
        <b/>
        <vertAlign val="superscript"/>
        <sz val="10"/>
        <color indexed="9"/>
        <rFont val="Arial"/>
        <family val="0"/>
      </rPr>
      <t>2</t>
    </r>
    <r>
      <rPr>
        <b/>
        <sz val="10"/>
        <color indexed="9"/>
        <rFont val="Arial"/>
        <family val="0"/>
      </rPr>
      <t>)</t>
    </r>
  </si>
  <si>
    <r>
      <t>Area (in.</t>
    </r>
    <r>
      <rPr>
        <b/>
        <vertAlign val="superscript"/>
        <sz val="10"/>
        <color indexed="9"/>
        <rFont val="Arial"/>
        <family val="0"/>
      </rPr>
      <t>2</t>
    </r>
    <r>
      <rPr>
        <b/>
        <sz val="10"/>
        <color indexed="9"/>
        <rFont val="Arial"/>
        <family val="0"/>
      </rPr>
      <t>)</t>
    </r>
  </si>
  <si>
    <t>Avg.Velocity (ft./sec.)</t>
  </si>
  <si>
    <t>GPM</t>
  </si>
  <si>
    <t>MGD</t>
  </si>
  <si>
    <r>
      <t>ft.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/sec.</t>
    </r>
  </si>
  <si>
    <t>WWW.SEWERGEEK.COM</t>
  </si>
  <si>
    <t>A</t>
  </si>
  <si>
    <t>B</t>
  </si>
  <si>
    <t>Known y</t>
  </si>
  <si>
    <t>Known x</t>
  </si>
  <si>
    <t>Formula</t>
  </si>
  <si>
    <t>Description (Result)</t>
  </si>
  <si>
    <t>Slope of the linear regression line through the data points above (0.305556)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</si>
</sst>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ow Area = &quot;0.0000&quot; ft.²&quot;"/>
    <numFmt numFmtId="165" formatCode="&quot;Flow Area = &quot;0.00000&quot; ft.²&quot;"/>
    <numFmt numFmtId="166" formatCode="_(* #,##0.0000000_);_(* \(#,##0.0000000\);_(* &quot;-&quot;??_);_(@_)"/>
    <numFmt numFmtId="167" formatCode="#,##0.000"/>
    <numFmt numFmtId="168" formatCode="&quot;Grit Area = &quot;0.0000&quot; ft.²&quot;"/>
    <numFmt numFmtId="169" formatCode="0.0000"/>
    <numFmt numFmtId="170" formatCode="0.0"/>
    <numFmt numFmtId="171" formatCode="&quot;- &quot;#,##0.0000"/>
    <numFmt numFmtId="172" formatCode="0.00&quot;IN.&quot;"/>
    <numFmt numFmtId="173" formatCode="0.00&quot; in.&quot;"/>
    <numFmt numFmtId="174" formatCode="0.000"/>
    <numFmt numFmtId="175" formatCode="0.00&quot; ft./sec.&quot;"/>
    <numFmt numFmtId="176" formatCode="0.00000"/>
    <numFmt numFmtId="177" formatCode="#,##0&quot;GPM&quot;"/>
    <numFmt numFmtId="178" formatCode="#,##0&quot; Gal./Min.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_);_(* \(#,##0.000000\);_(* &quot;-&quot;??????_);_(@_)"/>
    <numFmt numFmtId="188" formatCode="#,##0.0&quot; Gal./Min.&quot;"/>
    <numFmt numFmtId="189" formatCode="#,##0.00&quot; Gal./Min.&quot;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vertAlign val="superscript"/>
      <sz val="10"/>
      <color indexed="9"/>
      <name val="Arial"/>
      <family val="0"/>
    </font>
    <font>
      <b/>
      <sz val="10"/>
      <color indexed="12"/>
      <name val="Arial"/>
      <family val="2"/>
    </font>
    <font>
      <b/>
      <vertAlign val="superscript"/>
      <sz val="10"/>
      <color indexed="10"/>
      <name val="Arial"/>
      <family val="2"/>
    </font>
    <font>
      <b/>
      <sz val="9.75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Tahoma"/>
      <family val="2"/>
    </font>
    <font>
      <vertAlign val="superscript"/>
      <sz val="8"/>
      <name val="Arial"/>
      <family val="0"/>
    </font>
    <font>
      <sz val="10"/>
      <color indexed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75" fontId="9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178" fontId="0" fillId="0" borderId="0" xfId="0" applyNumberFormat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9" fontId="0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19" applyAlignment="1">
      <alignment horizontal="center"/>
    </xf>
    <xf numFmtId="0" fontId="9" fillId="0" borderId="0" xfId="0" applyFont="1" applyAlignment="1">
      <alignment horizontal="center" wrapText="1"/>
    </xf>
    <xf numFmtId="0" fontId="14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175" fontId="16" fillId="0" borderId="0" xfId="0" applyNumberFormat="1" applyFont="1" applyAlignment="1">
      <alignment horizontal="center"/>
    </xf>
    <xf numFmtId="173" fontId="5" fillId="0" borderId="13" xfId="0" applyNumberFormat="1" applyFont="1" applyBorder="1" applyAlignment="1" applyProtection="1">
      <alignment horizontal="center"/>
      <protection locked="0"/>
    </xf>
    <xf numFmtId="186" fontId="16" fillId="0" borderId="0" xfId="15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Scatter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Sheet1!$C$4:$C$104</c:f>
              <c:numCache/>
            </c:numRef>
          </c:xVal>
          <c:yVal>
            <c:numRef>
              <c:f>Sheet1!$G$4:$G$104</c:f>
              <c:numCache/>
            </c:numRef>
          </c:yVal>
          <c:smooth val="0"/>
        </c:ser>
        <c:axId val="51185238"/>
        <c:axId val="58013959"/>
      </c:scatterChart>
      <c:valAx>
        <c:axId val="51185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13959"/>
        <c:crosses val="autoZero"/>
        <c:crossBetween val="midCat"/>
        <c:dispUnits/>
      </c:valAx>
      <c:valAx>
        <c:axId val="58013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852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Scatter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Sheet1!$G$4:$G$104</c:f>
              <c:numCache/>
            </c:numRef>
          </c:xVal>
          <c:yVal>
            <c:numRef>
              <c:f>Sheet1!$C$4:$C$104</c:f>
              <c:numCache/>
            </c:numRef>
          </c:yVal>
          <c:smooth val="0"/>
        </c:ser>
        <c:axId val="52363584"/>
        <c:axId val="1510209"/>
      </c:scatterChart>
      <c:valAx>
        <c:axId val="52363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Ft./Sec.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0209"/>
        <c:crosses val="autoZero"/>
        <c:crossBetween val="midCat"/>
        <c:dispUnits/>
      </c:valAx>
      <c:valAx>
        <c:axId val="1510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635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" name="Line 26"/>
        <xdr:cNvSpPr>
          <a:spLocks/>
        </xdr:cNvSpPr>
      </xdr:nvSpPr>
      <xdr:spPr>
        <a:xfrm flipH="1">
          <a:off x="621030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Line 29"/>
        <xdr:cNvSpPr>
          <a:spLocks/>
        </xdr:cNvSpPr>
      </xdr:nvSpPr>
      <xdr:spPr>
        <a:xfrm flipV="1">
          <a:off x="6210300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3</xdr:row>
      <xdr:rowOff>66675</xdr:rowOff>
    </xdr:from>
    <xdr:to>
      <xdr:col>16</xdr:col>
      <xdr:colOff>323850</xdr:colOff>
      <xdr:row>13</xdr:row>
      <xdr:rowOff>142875</xdr:rowOff>
    </xdr:to>
    <xdr:sp>
      <xdr:nvSpPr>
        <xdr:cNvPr id="3" name="TextBox 35"/>
        <xdr:cNvSpPr txBox="1">
          <a:spLocks noChangeArrowheads="1"/>
        </xdr:cNvSpPr>
      </xdr:nvSpPr>
      <xdr:spPr>
        <a:xfrm>
          <a:off x="8515350" y="838200"/>
          <a:ext cx="3152775" cy="169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sheet creates tables to convert level to area for round pipe.
Enter the pipe size in the red square, (or use drop-down menu), The sheet will calculate 100 points and give an equivelant area in ft.</a:t>
          </a:r>
          <a:r>
            <a:rPr lang="en-US" cap="none" sz="10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or in.</a:t>
          </a:r>
          <a:r>
            <a:rPr lang="en-US" cap="none" sz="10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2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can also enter an average velocity for any given level point to calculate a flow in ft.</a:t>
          </a:r>
          <a:r>
            <a:rPr lang="en-US" cap="none" sz="10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/sec, MGD or GPM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" name="Line 38"/>
        <xdr:cNvSpPr>
          <a:spLocks/>
        </xdr:cNvSpPr>
      </xdr:nvSpPr>
      <xdr:spPr>
        <a:xfrm flipV="1">
          <a:off x="6210300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5" name="Line 39"/>
        <xdr:cNvSpPr>
          <a:spLocks/>
        </xdr:cNvSpPr>
      </xdr:nvSpPr>
      <xdr:spPr>
        <a:xfrm flipV="1">
          <a:off x="62103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6" name="Line 40"/>
        <xdr:cNvSpPr>
          <a:spLocks/>
        </xdr:cNvSpPr>
      </xdr:nvSpPr>
      <xdr:spPr>
        <a:xfrm flipV="1">
          <a:off x="621030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94</xdr:row>
      <xdr:rowOff>0</xdr:rowOff>
    </xdr:from>
    <xdr:to>
      <xdr:col>9</xdr:col>
      <xdr:colOff>0</xdr:colOff>
      <xdr:row>94</xdr:row>
      <xdr:rowOff>0</xdr:rowOff>
    </xdr:to>
    <xdr:sp>
      <xdr:nvSpPr>
        <xdr:cNvPr id="7" name="Line 41"/>
        <xdr:cNvSpPr>
          <a:spLocks/>
        </xdr:cNvSpPr>
      </xdr:nvSpPr>
      <xdr:spPr>
        <a:xfrm flipV="1">
          <a:off x="6210300" y="1550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14</xdr:row>
      <xdr:rowOff>85725</xdr:rowOff>
    </xdr:from>
    <xdr:to>
      <xdr:col>18</xdr:col>
      <xdr:colOff>552450</xdr:colOff>
      <xdr:row>32</xdr:row>
      <xdr:rowOff>0</xdr:rowOff>
    </xdr:to>
    <xdr:graphicFrame>
      <xdr:nvGraphicFramePr>
        <xdr:cNvPr id="8" name="Chart 42"/>
        <xdr:cNvGraphicFramePr/>
      </xdr:nvGraphicFramePr>
      <xdr:xfrm>
        <a:off x="8372475" y="2638425"/>
        <a:ext cx="47434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32</xdr:row>
      <xdr:rowOff>66675</xdr:rowOff>
    </xdr:from>
    <xdr:to>
      <xdr:col>18</xdr:col>
      <xdr:colOff>590550</xdr:colOff>
      <xdr:row>49</xdr:row>
      <xdr:rowOff>152400</xdr:rowOff>
    </xdr:to>
    <xdr:graphicFrame>
      <xdr:nvGraphicFramePr>
        <xdr:cNvPr id="9" name="Chart 43"/>
        <xdr:cNvGraphicFramePr/>
      </xdr:nvGraphicFramePr>
      <xdr:xfrm>
        <a:off x="8401050" y="5534025"/>
        <a:ext cx="47529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wergeek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16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K80" sqref="K80"/>
    </sheetView>
  </sheetViews>
  <sheetFormatPr defaultColWidth="9.140625" defaultRowHeight="12.75"/>
  <cols>
    <col min="3" max="3" width="12.00390625" style="2" customWidth="1"/>
    <col min="4" max="4" width="14.8515625" style="2" customWidth="1"/>
    <col min="5" max="5" width="11.421875" style="2" customWidth="1"/>
    <col min="6" max="6" width="3.28125" style="0" customWidth="1"/>
    <col min="7" max="7" width="13.140625" style="2" customWidth="1"/>
    <col min="8" max="8" width="11.00390625" style="2" customWidth="1"/>
    <col min="9" max="9" width="9.140625" style="2" customWidth="1"/>
    <col min="10" max="11" width="14.7109375" style="12" customWidth="1"/>
    <col min="12" max="12" width="11.00390625" style="11" customWidth="1"/>
    <col min="13" max="16" width="9.140625" style="6" customWidth="1"/>
    <col min="17" max="17" width="9.140625" style="11" customWidth="1"/>
    <col min="18" max="19" width="9.140625" style="6" customWidth="1"/>
  </cols>
  <sheetData>
    <row r="1" spans="4:16" ht="31.5" customHeight="1" thickBot="1" thickTop="1">
      <c r="D1" s="1" t="s">
        <v>3</v>
      </c>
      <c r="E1" s="36">
        <v>36</v>
      </c>
      <c r="G1" s="30" t="s">
        <v>11</v>
      </c>
      <c r="M1" s="8">
        <f>(E1*E1*P1)/(N1*N1*P1)</f>
        <v>0.5625</v>
      </c>
      <c r="N1" s="6">
        <v>48</v>
      </c>
      <c r="P1" s="6">
        <v>0.785399</v>
      </c>
    </row>
    <row r="2" spans="7:12" ht="14.25" thickBot="1" thickTop="1">
      <c r="G2" s="31" t="s">
        <v>7</v>
      </c>
      <c r="K2" s="37">
        <v>0.053</v>
      </c>
      <c r="L2" s="37">
        <v>0.9613</v>
      </c>
    </row>
    <row r="3" spans="2:14" ht="15" thickBot="1">
      <c r="B3" s="24" t="s">
        <v>0</v>
      </c>
      <c r="C3" s="25" t="s">
        <v>4</v>
      </c>
      <c r="D3" s="25" t="s">
        <v>2</v>
      </c>
      <c r="E3" s="26" t="s">
        <v>1</v>
      </c>
      <c r="F3" s="1"/>
      <c r="G3" s="31"/>
      <c r="H3" s="9" t="s">
        <v>10</v>
      </c>
      <c r="I3" s="9" t="s">
        <v>9</v>
      </c>
      <c r="J3" s="13" t="s">
        <v>8</v>
      </c>
      <c r="K3" s="13"/>
      <c r="M3" s="7" t="s">
        <v>5</v>
      </c>
      <c r="N3" s="7" t="s">
        <v>6</v>
      </c>
    </row>
    <row r="4" spans="2:18" ht="12.75">
      <c r="B4" s="27">
        <v>0</v>
      </c>
      <c r="C4" s="21">
        <v>0</v>
      </c>
      <c r="D4" s="22">
        <f aca="true" t="shared" si="0" ref="D4:D35">M4*$M$1</f>
        <v>0</v>
      </c>
      <c r="E4" s="23">
        <v>0</v>
      </c>
      <c r="F4" s="3"/>
      <c r="G4" s="10"/>
      <c r="H4" s="4">
        <f>G4*D4</f>
        <v>0</v>
      </c>
      <c r="I4" s="5">
        <f aca="true" t="shared" si="1" ref="I4:I67">H4/1.55</f>
        <v>0</v>
      </c>
      <c r="J4" s="12">
        <f>H4*7.48*60</f>
        <v>0</v>
      </c>
      <c r="K4" s="35">
        <f>$K$2*C4+$L$2</f>
        <v>0.9613</v>
      </c>
      <c r="M4" s="8">
        <v>0</v>
      </c>
      <c r="N4" s="8">
        <v>0</v>
      </c>
      <c r="R4" s="6">
        <v>6</v>
      </c>
    </row>
    <row r="5" spans="2:18" ht="12.75">
      <c r="B5" s="28">
        <v>1</v>
      </c>
      <c r="C5" s="15">
        <f>E1/100</f>
        <v>0.36</v>
      </c>
      <c r="D5" s="14">
        <f t="shared" si="0"/>
        <v>0.012555</v>
      </c>
      <c r="E5" s="17">
        <f>D5*12*12</f>
        <v>1.8079200000000002</v>
      </c>
      <c r="G5" s="10"/>
      <c r="H5" s="4">
        <f>G5*D5</f>
        <v>0</v>
      </c>
      <c r="I5" s="5">
        <f t="shared" si="1"/>
        <v>0</v>
      </c>
      <c r="J5" s="12">
        <f>H5*7.48*60</f>
        <v>0</v>
      </c>
      <c r="K5" s="35">
        <f aca="true" t="shared" si="2" ref="K5:K68">$K$2*C5+$L$2</f>
        <v>0.98038</v>
      </c>
      <c r="M5" s="8">
        <v>0.02232</v>
      </c>
      <c r="N5" s="8">
        <f>M5*12*12</f>
        <v>3.2140799999999996</v>
      </c>
      <c r="R5" s="6">
        <v>8</v>
      </c>
    </row>
    <row r="6" spans="2:18" ht="12.75">
      <c r="B6" s="28">
        <v>2</v>
      </c>
      <c r="C6" s="15">
        <f>C$5+C5</f>
        <v>0.72</v>
      </c>
      <c r="D6" s="14">
        <f t="shared" si="0"/>
        <v>0.033479999999999996</v>
      </c>
      <c r="E6" s="16">
        <f aca="true" t="shared" si="3" ref="E6:E39">D6*12*12</f>
        <v>4.82112</v>
      </c>
      <c r="G6" s="10"/>
      <c r="H6" s="4">
        <f>G6*D6</f>
        <v>0</v>
      </c>
      <c r="I6" s="5">
        <f t="shared" si="1"/>
        <v>0</v>
      </c>
      <c r="J6" s="12">
        <f>H6*7.48*60</f>
        <v>0</v>
      </c>
      <c r="K6" s="35">
        <f t="shared" si="2"/>
        <v>0.99946</v>
      </c>
      <c r="M6" s="8">
        <v>0.059519999999999997</v>
      </c>
      <c r="N6" s="8">
        <f aca="true" t="shared" si="4" ref="N6:N39">M6*12*12</f>
        <v>8.570879999999999</v>
      </c>
      <c r="R6" s="6">
        <v>10</v>
      </c>
    </row>
    <row r="7" spans="2:18" ht="12.75">
      <c r="B7" s="28">
        <v>3</v>
      </c>
      <c r="C7" s="15">
        <f aca="true" t="shared" si="5" ref="C7:C70">C$5+C6</f>
        <v>1.08</v>
      </c>
      <c r="D7" s="14">
        <f t="shared" si="0"/>
        <v>0.061380000000000004</v>
      </c>
      <c r="E7" s="16">
        <f t="shared" si="3"/>
        <v>8.838720000000002</v>
      </c>
      <c r="G7" s="10"/>
      <c r="H7" s="4">
        <f aca="true" t="shared" si="6" ref="H7:H26">G7*D7</f>
        <v>0</v>
      </c>
      <c r="I7" s="5">
        <f t="shared" si="1"/>
        <v>0</v>
      </c>
      <c r="J7" s="12">
        <f aca="true" t="shared" si="7" ref="J7:J26">H7*7.48*60</f>
        <v>0</v>
      </c>
      <c r="K7" s="35">
        <f t="shared" si="2"/>
        <v>1.01854</v>
      </c>
      <c r="M7" s="8">
        <v>0.10912000000000001</v>
      </c>
      <c r="N7" s="8">
        <f t="shared" si="4"/>
        <v>15.713280000000001</v>
      </c>
      <c r="R7" s="6">
        <v>12</v>
      </c>
    </row>
    <row r="8" spans="2:18" ht="12.75">
      <c r="B8" s="28">
        <v>4</v>
      </c>
      <c r="C8" s="15">
        <f t="shared" si="5"/>
        <v>1.44</v>
      </c>
      <c r="D8" s="14">
        <f t="shared" si="0"/>
        <v>0.09485999999999999</v>
      </c>
      <c r="E8" s="16">
        <f t="shared" si="3"/>
        <v>13.659839999999997</v>
      </c>
      <c r="G8" s="10"/>
      <c r="H8" s="4">
        <f t="shared" si="6"/>
        <v>0</v>
      </c>
      <c r="I8" s="5">
        <f t="shared" si="1"/>
        <v>0</v>
      </c>
      <c r="J8" s="12">
        <f t="shared" si="7"/>
        <v>0</v>
      </c>
      <c r="K8" s="35">
        <f t="shared" si="2"/>
        <v>1.03762</v>
      </c>
      <c r="M8" s="8">
        <v>0.16863999999999998</v>
      </c>
      <c r="N8" s="8">
        <f t="shared" si="4"/>
        <v>24.284159999999996</v>
      </c>
      <c r="R8" s="6">
        <v>14</v>
      </c>
    </row>
    <row r="9" spans="2:18" ht="12.75">
      <c r="B9" s="28">
        <v>5</v>
      </c>
      <c r="C9" s="15">
        <f t="shared" si="5"/>
        <v>1.7999999999999998</v>
      </c>
      <c r="D9" s="14">
        <f t="shared" si="0"/>
        <v>0.09485999999999999</v>
      </c>
      <c r="E9" s="16">
        <f t="shared" si="3"/>
        <v>13.659839999999997</v>
      </c>
      <c r="G9" s="10"/>
      <c r="H9" s="4">
        <f t="shared" si="6"/>
        <v>0</v>
      </c>
      <c r="I9" s="5">
        <f t="shared" si="1"/>
        <v>0</v>
      </c>
      <c r="J9" s="12">
        <f t="shared" si="7"/>
        <v>0</v>
      </c>
      <c r="K9" s="35">
        <f t="shared" si="2"/>
        <v>1.0567</v>
      </c>
      <c r="M9" s="8">
        <v>0.16863999999999998</v>
      </c>
      <c r="N9" s="8">
        <f t="shared" si="4"/>
        <v>24.284159999999996</v>
      </c>
      <c r="R9" s="6">
        <v>15</v>
      </c>
    </row>
    <row r="10" spans="2:18" ht="12.75">
      <c r="B10" s="28">
        <v>6</v>
      </c>
      <c r="C10" s="15">
        <f t="shared" si="5"/>
        <v>2.1599999999999997</v>
      </c>
      <c r="D10" s="14">
        <f t="shared" si="0"/>
        <v>0.17298000000000002</v>
      </c>
      <c r="E10" s="16">
        <f t="shared" si="3"/>
        <v>24.90912</v>
      </c>
      <c r="G10" s="10"/>
      <c r="H10" s="4">
        <f t="shared" si="6"/>
        <v>0</v>
      </c>
      <c r="I10" s="5">
        <f t="shared" si="1"/>
        <v>0</v>
      </c>
      <c r="J10" s="12">
        <f t="shared" si="7"/>
        <v>0</v>
      </c>
      <c r="K10" s="35">
        <f t="shared" si="2"/>
        <v>1.07578</v>
      </c>
      <c r="M10" s="8">
        <v>0.30752</v>
      </c>
      <c r="N10" s="8">
        <f t="shared" si="4"/>
        <v>44.282880000000006</v>
      </c>
      <c r="R10" s="6">
        <v>18</v>
      </c>
    </row>
    <row r="11" spans="2:18" ht="12.75">
      <c r="B11" s="28">
        <v>7</v>
      </c>
      <c r="C11" s="15">
        <f t="shared" si="5"/>
        <v>2.5199999999999996</v>
      </c>
      <c r="D11" s="14">
        <f t="shared" si="0"/>
        <v>0.17298000000000002</v>
      </c>
      <c r="E11" s="16">
        <f t="shared" si="3"/>
        <v>24.90912</v>
      </c>
      <c r="G11" s="10"/>
      <c r="H11" s="4">
        <f t="shared" si="6"/>
        <v>0</v>
      </c>
      <c r="I11" s="5">
        <f t="shared" si="1"/>
        <v>0</v>
      </c>
      <c r="J11" s="12">
        <f t="shared" si="7"/>
        <v>0</v>
      </c>
      <c r="K11" s="35">
        <f t="shared" si="2"/>
        <v>1.09486</v>
      </c>
      <c r="M11" s="8">
        <v>0.30752</v>
      </c>
      <c r="N11" s="8">
        <f t="shared" si="4"/>
        <v>44.282880000000006</v>
      </c>
      <c r="R11" s="6">
        <v>21</v>
      </c>
    </row>
    <row r="12" spans="2:18" ht="12.75">
      <c r="B12" s="28">
        <v>8</v>
      </c>
      <c r="C12" s="15">
        <f t="shared" si="5"/>
        <v>2.8799999999999994</v>
      </c>
      <c r="D12" s="14">
        <f t="shared" si="0"/>
        <v>0.26505</v>
      </c>
      <c r="E12" s="16">
        <f t="shared" si="3"/>
        <v>38.1672</v>
      </c>
      <c r="G12" s="10"/>
      <c r="H12" s="4">
        <f t="shared" si="6"/>
        <v>0</v>
      </c>
      <c r="I12" s="5">
        <f t="shared" si="1"/>
        <v>0</v>
      </c>
      <c r="J12" s="12">
        <f t="shared" si="7"/>
        <v>0</v>
      </c>
      <c r="K12" s="35">
        <f t="shared" si="2"/>
        <v>1.11394</v>
      </c>
      <c r="M12" s="8">
        <v>0.4712</v>
      </c>
      <c r="N12" s="8">
        <f t="shared" si="4"/>
        <v>67.8528</v>
      </c>
      <c r="R12" s="6">
        <v>24</v>
      </c>
    </row>
    <row r="13" spans="2:18" ht="12.75">
      <c r="B13" s="28">
        <v>9</v>
      </c>
      <c r="C13" s="15">
        <f t="shared" si="5"/>
        <v>3.2399999999999993</v>
      </c>
      <c r="D13" s="14">
        <f t="shared" si="0"/>
        <v>0.31527</v>
      </c>
      <c r="E13" s="16">
        <f t="shared" si="3"/>
        <v>45.398880000000005</v>
      </c>
      <c r="G13" s="10"/>
      <c r="H13" s="4">
        <f t="shared" si="6"/>
        <v>0</v>
      </c>
      <c r="I13" s="5">
        <f t="shared" si="1"/>
        <v>0</v>
      </c>
      <c r="J13" s="12">
        <f t="shared" si="7"/>
        <v>0</v>
      </c>
      <c r="K13" s="35">
        <f t="shared" si="2"/>
        <v>1.13302</v>
      </c>
      <c r="M13" s="8">
        <v>0.56048</v>
      </c>
      <c r="N13" s="8">
        <f t="shared" si="4"/>
        <v>80.70911999999998</v>
      </c>
      <c r="R13" s="6">
        <v>30</v>
      </c>
    </row>
    <row r="14" spans="2:18" ht="12.75">
      <c r="B14" s="28">
        <v>10</v>
      </c>
      <c r="C14" s="15">
        <f t="shared" si="5"/>
        <v>3.599999999999999</v>
      </c>
      <c r="D14" s="14">
        <f t="shared" si="0"/>
        <v>0.31527</v>
      </c>
      <c r="E14" s="16">
        <f t="shared" si="3"/>
        <v>45.398880000000005</v>
      </c>
      <c r="G14" s="10"/>
      <c r="H14" s="4">
        <f t="shared" si="6"/>
        <v>0</v>
      </c>
      <c r="I14" s="5">
        <f t="shared" si="1"/>
        <v>0</v>
      </c>
      <c r="J14" s="12">
        <f t="shared" si="7"/>
        <v>0</v>
      </c>
      <c r="K14" s="35">
        <f t="shared" si="2"/>
        <v>1.1521</v>
      </c>
      <c r="M14" s="8">
        <v>0.56048</v>
      </c>
      <c r="N14" s="8">
        <f t="shared" si="4"/>
        <v>80.70911999999998</v>
      </c>
      <c r="R14" s="6">
        <v>33</v>
      </c>
    </row>
    <row r="15" spans="2:18" ht="12.75">
      <c r="B15" s="28">
        <v>11</v>
      </c>
      <c r="C15" s="15">
        <f t="shared" si="5"/>
        <v>3.959999999999999</v>
      </c>
      <c r="D15" s="14">
        <f t="shared" si="0"/>
        <v>0.36828</v>
      </c>
      <c r="E15" s="16">
        <f t="shared" si="3"/>
        <v>53.03232</v>
      </c>
      <c r="G15" s="10"/>
      <c r="H15" s="4">
        <f t="shared" si="6"/>
        <v>0</v>
      </c>
      <c r="I15" s="5">
        <f t="shared" si="1"/>
        <v>0</v>
      </c>
      <c r="J15" s="12">
        <f t="shared" si="7"/>
        <v>0</v>
      </c>
      <c r="K15" s="35">
        <f t="shared" si="2"/>
        <v>1.17118</v>
      </c>
      <c r="M15" s="8">
        <v>0.65472</v>
      </c>
      <c r="N15" s="8">
        <f t="shared" si="4"/>
        <v>94.27968</v>
      </c>
      <c r="R15" s="6">
        <v>36</v>
      </c>
    </row>
    <row r="16" spans="2:18" ht="12.75">
      <c r="B16" s="28">
        <v>12</v>
      </c>
      <c r="C16" s="15">
        <f t="shared" si="5"/>
        <v>4.319999999999999</v>
      </c>
      <c r="D16" s="14">
        <f t="shared" si="0"/>
        <v>0.48127500000000006</v>
      </c>
      <c r="E16" s="16">
        <f t="shared" si="3"/>
        <v>69.3036</v>
      </c>
      <c r="G16" s="10">
        <v>1.19</v>
      </c>
      <c r="H16" s="4">
        <f t="shared" si="6"/>
        <v>0.5727172500000001</v>
      </c>
      <c r="I16" s="5">
        <f t="shared" si="1"/>
        <v>0.369495</v>
      </c>
      <c r="J16" s="12">
        <f t="shared" si="7"/>
        <v>257.0355018</v>
      </c>
      <c r="K16" s="35">
        <f t="shared" si="2"/>
        <v>1.19026</v>
      </c>
      <c r="M16" s="8">
        <v>0.8556000000000001</v>
      </c>
      <c r="N16" s="8">
        <f t="shared" si="4"/>
        <v>123.20640000000003</v>
      </c>
      <c r="R16" s="6">
        <v>40</v>
      </c>
    </row>
    <row r="17" spans="2:18" ht="12.75">
      <c r="B17" s="28">
        <v>13</v>
      </c>
      <c r="C17" s="15">
        <f t="shared" si="5"/>
        <v>4.68</v>
      </c>
      <c r="D17" s="14">
        <f t="shared" si="0"/>
        <v>0.5412600000000001</v>
      </c>
      <c r="E17" s="16">
        <f t="shared" si="3"/>
        <v>77.94144000000001</v>
      </c>
      <c r="G17" s="10"/>
      <c r="H17" s="4">
        <f t="shared" si="6"/>
        <v>0</v>
      </c>
      <c r="I17" s="5">
        <f t="shared" si="1"/>
        <v>0</v>
      </c>
      <c r="J17" s="12">
        <f t="shared" si="7"/>
        <v>0</v>
      </c>
      <c r="K17" s="35">
        <f t="shared" si="2"/>
        <v>1.20934</v>
      </c>
      <c r="M17" s="8">
        <v>0.9622400000000001</v>
      </c>
      <c r="N17" s="8">
        <f t="shared" si="4"/>
        <v>138.56256000000002</v>
      </c>
      <c r="R17" s="6">
        <v>42</v>
      </c>
    </row>
    <row r="18" spans="2:18" ht="12.75">
      <c r="B18" s="28">
        <v>14</v>
      </c>
      <c r="C18" s="15">
        <f t="shared" si="5"/>
        <v>5.04</v>
      </c>
      <c r="D18" s="14">
        <f t="shared" si="0"/>
        <v>0.5412600000000001</v>
      </c>
      <c r="E18" s="16">
        <f t="shared" si="3"/>
        <v>77.94144000000001</v>
      </c>
      <c r="G18" s="10"/>
      <c r="H18" s="4">
        <f t="shared" si="6"/>
        <v>0</v>
      </c>
      <c r="I18" s="5">
        <f t="shared" si="1"/>
        <v>0</v>
      </c>
      <c r="J18" s="12">
        <f t="shared" si="7"/>
        <v>0</v>
      </c>
      <c r="K18" s="35">
        <f t="shared" si="2"/>
        <v>1.22842</v>
      </c>
      <c r="M18" s="8">
        <v>0.9622400000000001</v>
      </c>
      <c r="N18" s="8">
        <f t="shared" si="4"/>
        <v>138.56256000000002</v>
      </c>
      <c r="R18" s="6">
        <v>48</v>
      </c>
    </row>
    <row r="19" spans="2:18" ht="12.75">
      <c r="B19" s="28">
        <v>15</v>
      </c>
      <c r="C19" s="15">
        <f t="shared" si="5"/>
        <v>5.4</v>
      </c>
      <c r="D19" s="14">
        <f t="shared" si="0"/>
        <v>0.665415</v>
      </c>
      <c r="E19" s="16">
        <f t="shared" si="3"/>
        <v>95.81976</v>
      </c>
      <c r="G19" s="10"/>
      <c r="H19" s="4">
        <f t="shared" si="6"/>
        <v>0</v>
      </c>
      <c r="I19" s="5">
        <f t="shared" si="1"/>
        <v>0</v>
      </c>
      <c r="J19" s="12">
        <f t="shared" si="7"/>
        <v>0</v>
      </c>
      <c r="K19" s="35">
        <f t="shared" si="2"/>
        <v>1.2475</v>
      </c>
      <c r="M19" s="8">
        <v>1.18296</v>
      </c>
      <c r="N19" s="8">
        <f t="shared" si="4"/>
        <v>170.34624</v>
      </c>
      <c r="R19" s="6">
        <v>54</v>
      </c>
    </row>
    <row r="20" spans="2:18" ht="12.75">
      <c r="B20" s="28">
        <v>16</v>
      </c>
      <c r="C20" s="15">
        <f t="shared" si="5"/>
        <v>5.760000000000001</v>
      </c>
      <c r="D20" s="14">
        <f t="shared" si="0"/>
        <v>0.73098</v>
      </c>
      <c r="E20" s="16">
        <f t="shared" si="3"/>
        <v>105.26112</v>
      </c>
      <c r="G20" s="10"/>
      <c r="H20" s="4">
        <f t="shared" si="6"/>
        <v>0</v>
      </c>
      <c r="I20" s="5">
        <f t="shared" si="1"/>
        <v>0</v>
      </c>
      <c r="J20" s="12">
        <f t="shared" si="7"/>
        <v>0</v>
      </c>
      <c r="K20" s="35">
        <f t="shared" si="2"/>
        <v>1.26658</v>
      </c>
      <c r="M20" s="8">
        <v>1.29952</v>
      </c>
      <c r="N20" s="8">
        <f t="shared" si="4"/>
        <v>187.13088</v>
      </c>
      <c r="R20" s="6">
        <v>60</v>
      </c>
    </row>
    <row r="21" spans="2:18" ht="12.75">
      <c r="B21" s="28">
        <v>17</v>
      </c>
      <c r="C21" s="15">
        <f t="shared" si="5"/>
        <v>6.120000000000001</v>
      </c>
      <c r="D21" s="14">
        <f t="shared" si="0"/>
        <v>0.79794</v>
      </c>
      <c r="E21" s="16">
        <f t="shared" si="3"/>
        <v>114.90335999999999</v>
      </c>
      <c r="G21" s="10"/>
      <c r="H21" s="4">
        <f t="shared" si="6"/>
        <v>0</v>
      </c>
      <c r="I21" s="5">
        <f t="shared" si="1"/>
        <v>0</v>
      </c>
      <c r="J21" s="12">
        <f t="shared" si="7"/>
        <v>0</v>
      </c>
      <c r="K21" s="35">
        <f t="shared" si="2"/>
        <v>1.28566</v>
      </c>
      <c r="M21" s="8">
        <v>1.41856</v>
      </c>
      <c r="N21" s="8">
        <f t="shared" si="4"/>
        <v>204.27264</v>
      </c>
      <c r="R21" s="6">
        <v>66</v>
      </c>
    </row>
    <row r="22" spans="2:18" ht="12.75">
      <c r="B22" s="28">
        <v>18</v>
      </c>
      <c r="C22" s="15">
        <f t="shared" si="5"/>
        <v>6.480000000000001</v>
      </c>
      <c r="D22" s="14">
        <f t="shared" si="0"/>
        <v>0.866295</v>
      </c>
      <c r="E22" s="16">
        <f t="shared" si="3"/>
        <v>124.74648</v>
      </c>
      <c r="G22" s="10"/>
      <c r="H22" s="4">
        <f t="shared" si="6"/>
        <v>0</v>
      </c>
      <c r="I22" s="5">
        <f t="shared" si="1"/>
        <v>0</v>
      </c>
      <c r="J22" s="12">
        <f t="shared" si="7"/>
        <v>0</v>
      </c>
      <c r="K22" s="35">
        <f t="shared" si="2"/>
        <v>1.3047400000000002</v>
      </c>
      <c r="M22" s="8">
        <v>1.5400800000000001</v>
      </c>
      <c r="N22" s="8">
        <f t="shared" si="4"/>
        <v>221.77152000000004</v>
      </c>
      <c r="R22" s="6">
        <v>72</v>
      </c>
    </row>
    <row r="23" spans="2:18" ht="12.75">
      <c r="B23" s="28">
        <v>19</v>
      </c>
      <c r="C23" s="15">
        <f t="shared" si="5"/>
        <v>6.840000000000002</v>
      </c>
      <c r="D23" s="14">
        <f t="shared" si="0"/>
        <v>0.866295</v>
      </c>
      <c r="E23" s="16">
        <f t="shared" si="3"/>
        <v>124.74648</v>
      </c>
      <c r="G23" s="10"/>
      <c r="H23" s="4">
        <f t="shared" si="6"/>
        <v>0</v>
      </c>
      <c r="I23" s="5">
        <f t="shared" si="1"/>
        <v>0</v>
      </c>
      <c r="J23" s="12">
        <f t="shared" si="7"/>
        <v>0</v>
      </c>
      <c r="K23" s="35">
        <f t="shared" si="2"/>
        <v>1.32382</v>
      </c>
      <c r="M23" s="8">
        <v>1.5400800000000001</v>
      </c>
      <c r="N23" s="8">
        <f t="shared" si="4"/>
        <v>221.77152000000004</v>
      </c>
      <c r="R23" s="6">
        <v>84</v>
      </c>
    </row>
    <row r="24" spans="2:18" ht="12.75">
      <c r="B24" s="28">
        <v>20</v>
      </c>
      <c r="C24" s="15">
        <f t="shared" si="5"/>
        <v>7.200000000000002</v>
      </c>
      <c r="D24" s="14">
        <f t="shared" si="0"/>
        <v>0.93744</v>
      </c>
      <c r="E24" s="16">
        <f t="shared" si="3"/>
        <v>134.99136000000001</v>
      </c>
      <c r="G24" s="10"/>
      <c r="H24" s="4">
        <f t="shared" si="6"/>
        <v>0</v>
      </c>
      <c r="I24" s="5">
        <f t="shared" si="1"/>
        <v>0</v>
      </c>
      <c r="J24" s="12">
        <f t="shared" si="7"/>
        <v>0</v>
      </c>
      <c r="K24" s="35">
        <f t="shared" si="2"/>
        <v>1.3429000000000002</v>
      </c>
      <c r="M24" s="8">
        <v>1.66656</v>
      </c>
      <c r="N24" s="8">
        <f t="shared" si="4"/>
        <v>239.98463999999998</v>
      </c>
      <c r="R24" s="6">
        <v>90</v>
      </c>
    </row>
    <row r="25" spans="2:18" ht="12.75">
      <c r="B25" s="28">
        <v>21</v>
      </c>
      <c r="C25" s="15">
        <f t="shared" si="5"/>
        <v>7.560000000000002</v>
      </c>
      <c r="D25" s="14">
        <f t="shared" si="0"/>
        <v>1.081125</v>
      </c>
      <c r="E25" s="16">
        <f t="shared" si="3"/>
        <v>155.68199999999996</v>
      </c>
      <c r="G25" s="10"/>
      <c r="H25" s="4">
        <f t="shared" si="6"/>
        <v>0</v>
      </c>
      <c r="I25" s="5">
        <f t="shared" si="1"/>
        <v>0</v>
      </c>
      <c r="J25" s="12">
        <f t="shared" si="7"/>
        <v>0</v>
      </c>
      <c r="K25" s="35">
        <f t="shared" si="2"/>
        <v>1.3619800000000002</v>
      </c>
      <c r="M25" s="8">
        <v>1.922</v>
      </c>
      <c r="N25" s="8">
        <f t="shared" si="4"/>
        <v>276.76800000000003</v>
      </c>
      <c r="R25" s="6">
        <v>96</v>
      </c>
    </row>
    <row r="26" spans="2:18" ht="12.75">
      <c r="B26" s="28">
        <v>22</v>
      </c>
      <c r="C26" s="15">
        <f t="shared" si="5"/>
        <v>7.920000000000003</v>
      </c>
      <c r="D26" s="14">
        <f t="shared" si="0"/>
        <v>1.081125</v>
      </c>
      <c r="E26" s="16">
        <f t="shared" si="3"/>
        <v>155.68199999999996</v>
      </c>
      <c r="G26" s="10"/>
      <c r="H26" s="4">
        <f t="shared" si="6"/>
        <v>0</v>
      </c>
      <c r="I26" s="5">
        <f t="shared" si="1"/>
        <v>0</v>
      </c>
      <c r="J26" s="12">
        <f t="shared" si="7"/>
        <v>0</v>
      </c>
      <c r="K26" s="35">
        <f t="shared" si="2"/>
        <v>1.3810600000000002</v>
      </c>
      <c r="M26" s="8">
        <v>1.922</v>
      </c>
      <c r="N26" s="8">
        <f t="shared" si="4"/>
        <v>276.76800000000003</v>
      </c>
      <c r="R26" s="6">
        <v>102</v>
      </c>
    </row>
    <row r="27" spans="2:18" ht="12.75">
      <c r="B27" s="28">
        <v>23</v>
      </c>
      <c r="C27" s="15">
        <f t="shared" si="5"/>
        <v>8.280000000000003</v>
      </c>
      <c r="D27" s="14">
        <f t="shared" si="0"/>
        <v>1.1550600000000002</v>
      </c>
      <c r="E27" s="16">
        <f t="shared" si="3"/>
        <v>166.32864000000004</v>
      </c>
      <c r="G27" s="10"/>
      <c r="H27" s="4">
        <f aca="true" t="shared" si="8" ref="H27:H90">G27*D27</f>
        <v>0</v>
      </c>
      <c r="I27" s="5">
        <f t="shared" si="1"/>
        <v>0</v>
      </c>
      <c r="J27" s="12">
        <f aca="true" t="shared" si="9" ref="J27:J90">H27*7.48*60</f>
        <v>0</v>
      </c>
      <c r="K27" s="35">
        <f t="shared" si="2"/>
        <v>1.4001400000000002</v>
      </c>
      <c r="M27" s="8">
        <v>2.05344</v>
      </c>
      <c r="N27" s="8">
        <f t="shared" si="4"/>
        <v>295.69536000000005</v>
      </c>
      <c r="R27" s="6">
        <v>112</v>
      </c>
    </row>
    <row r="28" spans="2:18" ht="12.75">
      <c r="B28" s="28">
        <v>24</v>
      </c>
      <c r="C28" s="15">
        <f t="shared" si="5"/>
        <v>8.640000000000002</v>
      </c>
      <c r="D28" s="14">
        <f t="shared" si="0"/>
        <v>1.307115</v>
      </c>
      <c r="E28" s="16">
        <f t="shared" si="3"/>
        <v>188.22456</v>
      </c>
      <c r="G28" s="10"/>
      <c r="H28" s="4">
        <f t="shared" si="8"/>
        <v>0</v>
      </c>
      <c r="I28" s="5">
        <f t="shared" si="1"/>
        <v>0</v>
      </c>
      <c r="J28" s="12">
        <f t="shared" si="9"/>
        <v>0</v>
      </c>
      <c r="K28" s="35">
        <f t="shared" si="2"/>
        <v>1.4192200000000001</v>
      </c>
      <c r="M28" s="8">
        <v>2.32376</v>
      </c>
      <c r="N28" s="8">
        <f t="shared" si="4"/>
        <v>334.62144</v>
      </c>
      <c r="R28" s="6">
        <v>120</v>
      </c>
    </row>
    <row r="29" spans="2:18" ht="12.75">
      <c r="B29" s="28">
        <v>25</v>
      </c>
      <c r="C29" s="15">
        <f t="shared" si="5"/>
        <v>9.000000000000002</v>
      </c>
      <c r="D29" s="14">
        <f t="shared" si="0"/>
        <v>1.3838400000000002</v>
      </c>
      <c r="E29" s="16">
        <f t="shared" si="3"/>
        <v>199.27296</v>
      </c>
      <c r="G29" s="10"/>
      <c r="H29" s="4">
        <f t="shared" si="8"/>
        <v>0</v>
      </c>
      <c r="I29" s="5">
        <f t="shared" si="1"/>
        <v>0</v>
      </c>
      <c r="J29" s="12">
        <f t="shared" si="9"/>
        <v>0</v>
      </c>
      <c r="K29" s="35">
        <f t="shared" si="2"/>
        <v>1.4383000000000001</v>
      </c>
      <c r="M29" s="8">
        <v>2.46016</v>
      </c>
      <c r="N29" s="8">
        <f t="shared" si="4"/>
        <v>354.26304000000005</v>
      </c>
      <c r="R29" s="6">
        <v>126</v>
      </c>
    </row>
    <row r="30" spans="2:18" ht="12.75">
      <c r="B30" s="28">
        <v>26</v>
      </c>
      <c r="C30" s="15">
        <f t="shared" si="5"/>
        <v>9.360000000000001</v>
      </c>
      <c r="D30" s="14">
        <f t="shared" si="0"/>
        <v>1.463355</v>
      </c>
      <c r="E30" s="16">
        <f t="shared" si="3"/>
        <v>210.72312</v>
      </c>
      <c r="G30" s="10"/>
      <c r="H30" s="4">
        <f t="shared" si="8"/>
        <v>0</v>
      </c>
      <c r="I30" s="5">
        <f t="shared" si="1"/>
        <v>0</v>
      </c>
      <c r="J30" s="12">
        <f t="shared" si="9"/>
        <v>0</v>
      </c>
      <c r="K30" s="35">
        <f t="shared" si="2"/>
        <v>1.4573800000000001</v>
      </c>
      <c r="M30" s="8">
        <v>2.60152</v>
      </c>
      <c r="N30" s="8">
        <f t="shared" si="4"/>
        <v>374.61888</v>
      </c>
      <c r="R30" s="6">
        <v>144</v>
      </c>
    </row>
    <row r="31" spans="2:14" ht="12.75">
      <c r="B31" s="28">
        <v>27</v>
      </c>
      <c r="C31" s="15">
        <f t="shared" si="5"/>
        <v>9.72</v>
      </c>
      <c r="D31" s="14">
        <f t="shared" si="0"/>
        <v>1.463355</v>
      </c>
      <c r="E31" s="16">
        <f t="shared" si="3"/>
        <v>210.72312</v>
      </c>
      <c r="G31" s="10"/>
      <c r="H31" s="4">
        <f t="shared" si="8"/>
        <v>0</v>
      </c>
      <c r="I31" s="5">
        <f t="shared" si="1"/>
        <v>0</v>
      </c>
      <c r="J31" s="12">
        <f t="shared" si="9"/>
        <v>0</v>
      </c>
      <c r="K31" s="35">
        <f t="shared" si="2"/>
        <v>1.47646</v>
      </c>
      <c r="M31" s="8">
        <v>2.60152</v>
      </c>
      <c r="N31" s="8">
        <f t="shared" si="4"/>
        <v>374.61888</v>
      </c>
    </row>
    <row r="32" spans="2:14" ht="12.75">
      <c r="B32" s="28">
        <v>28</v>
      </c>
      <c r="C32" s="15">
        <f t="shared" si="5"/>
        <v>10.08</v>
      </c>
      <c r="D32" s="14">
        <f t="shared" si="0"/>
        <v>1.54287</v>
      </c>
      <c r="E32" s="16">
        <f t="shared" si="3"/>
        <v>222.17328</v>
      </c>
      <c r="G32" s="10"/>
      <c r="H32" s="4">
        <f t="shared" si="8"/>
        <v>0</v>
      </c>
      <c r="I32" s="5">
        <f t="shared" si="1"/>
        <v>0</v>
      </c>
      <c r="J32" s="12">
        <f t="shared" si="9"/>
        <v>0</v>
      </c>
      <c r="K32" s="35">
        <f t="shared" si="2"/>
        <v>1.49554</v>
      </c>
      <c r="M32" s="8">
        <v>2.74288</v>
      </c>
      <c r="N32" s="8">
        <f t="shared" si="4"/>
        <v>394.97472000000005</v>
      </c>
    </row>
    <row r="33" spans="2:14" ht="12.75">
      <c r="B33" s="28">
        <v>29</v>
      </c>
      <c r="C33" s="15">
        <f t="shared" si="5"/>
        <v>10.44</v>
      </c>
      <c r="D33" s="14">
        <f t="shared" si="0"/>
        <v>1.7046900000000003</v>
      </c>
      <c r="E33" s="16">
        <f t="shared" si="3"/>
        <v>245.47536000000002</v>
      </c>
      <c r="G33" s="10"/>
      <c r="H33" s="4">
        <f t="shared" si="8"/>
        <v>0</v>
      </c>
      <c r="I33" s="5">
        <f t="shared" si="1"/>
        <v>0</v>
      </c>
      <c r="J33" s="12">
        <f t="shared" si="9"/>
        <v>0</v>
      </c>
      <c r="K33" s="35">
        <f t="shared" si="2"/>
        <v>1.5146199999999999</v>
      </c>
      <c r="M33" s="8">
        <v>3.0305600000000004</v>
      </c>
      <c r="N33" s="8">
        <f t="shared" si="4"/>
        <v>436.40064</v>
      </c>
    </row>
    <row r="34" spans="2:14" ht="12.75">
      <c r="B34" s="28">
        <v>30</v>
      </c>
      <c r="C34" s="15">
        <f t="shared" si="5"/>
        <v>10.799999999999999</v>
      </c>
      <c r="D34" s="14">
        <f t="shared" si="0"/>
        <v>1.786995</v>
      </c>
      <c r="E34" s="16">
        <f t="shared" si="3"/>
        <v>257.32728</v>
      </c>
      <c r="G34" s="10"/>
      <c r="H34" s="4">
        <f t="shared" si="8"/>
        <v>0</v>
      </c>
      <c r="I34" s="5">
        <f t="shared" si="1"/>
        <v>0</v>
      </c>
      <c r="J34" s="12">
        <f t="shared" si="9"/>
        <v>0</v>
      </c>
      <c r="K34" s="35">
        <f t="shared" si="2"/>
        <v>1.5337</v>
      </c>
      <c r="M34" s="8">
        <v>3.1768799999999997</v>
      </c>
      <c r="N34" s="8">
        <f t="shared" si="4"/>
        <v>457.4707199999999</v>
      </c>
    </row>
    <row r="35" spans="2:14" ht="12.75">
      <c r="B35" s="28">
        <v>31</v>
      </c>
      <c r="C35" s="15">
        <f t="shared" si="5"/>
        <v>11.159999999999998</v>
      </c>
      <c r="D35" s="14">
        <f t="shared" si="0"/>
        <v>1.8693000000000002</v>
      </c>
      <c r="E35" s="16">
        <f t="shared" si="3"/>
        <v>269.17920000000004</v>
      </c>
      <c r="G35" s="10"/>
      <c r="H35" s="4">
        <f t="shared" si="8"/>
        <v>0</v>
      </c>
      <c r="I35" s="5">
        <f t="shared" si="1"/>
        <v>0</v>
      </c>
      <c r="J35" s="12">
        <f t="shared" si="9"/>
        <v>0</v>
      </c>
      <c r="K35" s="35">
        <f t="shared" si="2"/>
        <v>1.5527799999999998</v>
      </c>
      <c r="M35" s="8">
        <v>3.3232000000000004</v>
      </c>
      <c r="N35" s="8">
        <f t="shared" si="4"/>
        <v>478.5408000000001</v>
      </c>
    </row>
    <row r="36" spans="2:14" ht="12.75">
      <c r="B36" s="28">
        <v>32</v>
      </c>
      <c r="C36" s="15">
        <f t="shared" si="5"/>
        <v>11.519999999999998</v>
      </c>
      <c r="D36" s="14">
        <f aca="true" t="shared" si="10" ref="D36:D67">M36*$M$1</f>
        <v>1.9530000000000003</v>
      </c>
      <c r="E36" s="16">
        <f t="shared" si="3"/>
        <v>281.232</v>
      </c>
      <c r="G36" s="10"/>
      <c r="H36" s="4">
        <f t="shared" si="8"/>
        <v>0</v>
      </c>
      <c r="I36" s="5">
        <f t="shared" si="1"/>
        <v>0</v>
      </c>
      <c r="J36" s="12">
        <f t="shared" si="9"/>
        <v>0</v>
      </c>
      <c r="K36" s="35">
        <f t="shared" si="2"/>
        <v>1.57186</v>
      </c>
      <c r="M36" s="8">
        <v>3.4720000000000004</v>
      </c>
      <c r="N36" s="8">
        <f t="shared" si="4"/>
        <v>499.968</v>
      </c>
    </row>
    <row r="37" spans="2:14" ht="12.75">
      <c r="B37" s="28">
        <v>33</v>
      </c>
      <c r="C37" s="15">
        <f t="shared" si="5"/>
        <v>11.879999999999997</v>
      </c>
      <c r="D37" s="14">
        <f t="shared" si="10"/>
        <v>2.038095</v>
      </c>
      <c r="E37" s="16">
        <f t="shared" si="3"/>
        <v>293.48568</v>
      </c>
      <c r="G37" s="10"/>
      <c r="H37" s="4">
        <f t="shared" si="8"/>
        <v>0</v>
      </c>
      <c r="I37" s="5">
        <f t="shared" si="1"/>
        <v>0</v>
      </c>
      <c r="J37" s="12">
        <f t="shared" si="9"/>
        <v>0</v>
      </c>
      <c r="K37" s="35">
        <f t="shared" si="2"/>
        <v>1.5909399999999998</v>
      </c>
      <c r="M37" s="8">
        <v>3.6232800000000003</v>
      </c>
      <c r="N37" s="8">
        <f t="shared" si="4"/>
        <v>521.75232</v>
      </c>
    </row>
    <row r="38" spans="2:14" ht="12.75">
      <c r="B38" s="28">
        <v>34</v>
      </c>
      <c r="C38" s="15">
        <f t="shared" si="5"/>
        <v>12.239999999999997</v>
      </c>
      <c r="D38" s="14">
        <f t="shared" si="10"/>
        <v>2.12319</v>
      </c>
      <c r="E38" s="16">
        <f t="shared" si="3"/>
        <v>305.73936000000003</v>
      </c>
      <c r="G38" s="10"/>
      <c r="H38" s="4">
        <f t="shared" si="8"/>
        <v>0</v>
      </c>
      <c r="I38" s="5">
        <f t="shared" si="1"/>
        <v>0</v>
      </c>
      <c r="J38" s="12">
        <f t="shared" si="9"/>
        <v>0</v>
      </c>
      <c r="K38" s="35">
        <f t="shared" si="2"/>
        <v>1.61002</v>
      </c>
      <c r="M38" s="8">
        <v>3.77456</v>
      </c>
      <c r="N38" s="8">
        <f t="shared" si="4"/>
        <v>543.53664</v>
      </c>
    </row>
    <row r="39" spans="2:14" ht="12.75">
      <c r="B39" s="28">
        <v>35</v>
      </c>
      <c r="C39" s="15">
        <f t="shared" si="5"/>
        <v>12.599999999999996</v>
      </c>
      <c r="D39" s="14">
        <f t="shared" si="10"/>
        <v>2.208285</v>
      </c>
      <c r="E39" s="16">
        <f t="shared" si="3"/>
        <v>317.99304</v>
      </c>
      <c r="G39" s="10"/>
      <c r="H39" s="4">
        <f t="shared" si="8"/>
        <v>0</v>
      </c>
      <c r="I39" s="5">
        <f t="shared" si="1"/>
        <v>0</v>
      </c>
      <c r="J39" s="12">
        <f t="shared" si="9"/>
        <v>0</v>
      </c>
      <c r="K39" s="35">
        <f t="shared" si="2"/>
        <v>1.6290999999999998</v>
      </c>
      <c r="M39" s="8">
        <v>3.92584</v>
      </c>
      <c r="N39" s="8">
        <f t="shared" si="4"/>
        <v>565.32096</v>
      </c>
    </row>
    <row r="40" spans="2:14" ht="12.75">
      <c r="B40" s="28">
        <v>36</v>
      </c>
      <c r="C40" s="15">
        <f t="shared" si="5"/>
        <v>12.959999999999996</v>
      </c>
      <c r="D40" s="14">
        <f t="shared" si="10"/>
        <v>2.294775</v>
      </c>
      <c r="E40" s="16">
        <f aca="true" t="shared" si="11" ref="E40:E68">D41*12*12</f>
        <v>330.4476</v>
      </c>
      <c r="G40" s="10"/>
      <c r="H40" s="4">
        <f t="shared" si="8"/>
        <v>0</v>
      </c>
      <c r="I40" s="5">
        <f t="shared" si="1"/>
        <v>0</v>
      </c>
      <c r="J40" s="12">
        <f t="shared" si="9"/>
        <v>0</v>
      </c>
      <c r="K40" s="35">
        <f t="shared" si="2"/>
        <v>1.6481799999999998</v>
      </c>
      <c r="M40" s="8">
        <v>4.0796</v>
      </c>
      <c r="N40" s="8">
        <f aca="true" t="shared" si="12" ref="N40:N81">M41*12*12</f>
        <v>587.4624000000001</v>
      </c>
    </row>
    <row r="41" spans="2:14" ht="12.75">
      <c r="B41" s="28">
        <v>37</v>
      </c>
      <c r="C41" s="15">
        <f t="shared" si="5"/>
        <v>13.319999999999995</v>
      </c>
      <c r="D41" s="14">
        <f t="shared" si="10"/>
        <v>2.294775</v>
      </c>
      <c r="E41" s="16">
        <f t="shared" si="11"/>
        <v>342.9216</v>
      </c>
      <c r="G41" s="10"/>
      <c r="H41" s="4">
        <f t="shared" si="8"/>
        <v>0</v>
      </c>
      <c r="I41" s="5">
        <f t="shared" si="1"/>
        <v>0</v>
      </c>
      <c r="J41" s="12">
        <f t="shared" si="9"/>
        <v>0</v>
      </c>
      <c r="K41" s="35">
        <f t="shared" si="2"/>
        <v>1.6672599999999997</v>
      </c>
      <c r="M41" s="8">
        <v>4.0796</v>
      </c>
      <c r="N41" s="8">
        <f t="shared" si="12"/>
        <v>609.6384</v>
      </c>
    </row>
    <row r="42" spans="2:14" ht="12.75">
      <c r="B42" s="28">
        <v>38</v>
      </c>
      <c r="C42" s="15">
        <f t="shared" si="5"/>
        <v>13.679999999999994</v>
      </c>
      <c r="D42" s="14">
        <f t="shared" si="10"/>
        <v>2.3814</v>
      </c>
      <c r="E42" s="16">
        <f t="shared" si="11"/>
        <v>355.5576</v>
      </c>
      <c r="G42" s="10"/>
      <c r="H42" s="4">
        <f t="shared" si="8"/>
        <v>0</v>
      </c>
      <c r="I42" s="5">
        <f t="shared" si="1"/>
        <v>0</v>
      </c>
      <c r="J42" s="12">
        <f t="shared" si="9"/>
        <v>0</v>
      </c>
      <c r="K42" s="35">
        <f t="shared" si="2"/>
        <v>1.6863399999999997</v>
      </c>
      <c r="M42" s="8">
        <v>4.2336</v>
      </c>
      <c r="N42" s="8">
        <f t="shared" si="12"/>
        <v>632.1024</v>
      </c>
    </row>
    <row r="43" spans="2:14" ht="12.75">
      <c r="B43" s="28">
        <v>39</v>
      </c>
      <c r="C43" s="15">
        <f t="shared" si="5"/>
        <v>14.039999999999994</v>
      </c>
      <c r="D43" s="14">
        <f t="shared" si="10"/>
        <v>2.46915</v>
      </c>
      <c r="E43" s="16">
        <f t="shared" si="11"/>
        <v>368.21304</v>
      </c>
      <c r="G43" s="10"/>
      <c r="H43" s="4">
        <f t="shared" si="8"/>
        <v>0</v>
      </c>
      <c r="I43" s="5">
        <f t="shared" si="1"/>
        <v>0</v>
      </c>
      <c r="J43" s="12">
        <f t="shared" si="9"/>
        <v>0</v>
      </c>
      <c r="K43" s="35">
        <f t="shared" si="2"/>
        <v>1.7054199999999997</v>
      </c>
      <c r="M43" s="8">
        <v>4.3896</v>
      </c>
      <c r="N43" s="8">
        <f t="shared" si="12"/>
        <v>654.60096</v>
      </c>
    </row>
    <row r="44" spans="2:14" ht="12.75">
      <c r="B44" s="28">
        <v>40</v>
      </c>
      <c r="C44" s="15">
        <f t="shared" si="5"/>
        <v>14.399999999999993</v>
      </c>
      <c r="D44" s="14">
        <f t="shared" si="10"/>
        <v>2.557035</v>
      </c>
      <c r="E44" s="16">
        <f t="shared" si="11"/>
        <v>393.7248</v>
      </c>
      <c r="G44" s="10"/>
      <c r="H44" s="4">
        <f t="shared" si="8"/>
        <v>0</v>
      </c>
      <c r="I44" s="5">
        <f t="shared" si="1"/>
        <v>0</v>
      </c>
      <c r="J44" s="12">
        <f t="shared" si="9"/>
        <v>0</v>
      </c>
      <c r="K44" s="35">
        <f t="shared" si="2"/>
        <v>1.7244999999999997</v>
      </c>
      <c r="M44" s="8">
        <v>4.54584</v>
      </c>
      <c r="N44" s="8">
        <f t="shared" si="12"/>
        <v>699.9552</v>
      </c>
    </row>
    <row r="45" spans="2:14" ht="12.75">
      <c r="B45" s="28">
        <v>41</v>
      </c>
      <c r="C45" s="15">
        <f t="shared" si="5"/>
        <v>14.759999999999993</v>
      </c>
      <c r="D45" s="14">
        <f t="shared" si="10"/>
        <v>2.7342</v>
      </c>
      <c r="E45" s="16">
        <f t="shared" si="11"/>
        <v>406.38024</v>
      </c>
      <c r="G45" s="10"/>
      <c r="H45" s="4">
        <f t="shared" si="8"/>
        <v>0</v>
      </c>
      <c r="I45" s="5">
        <f t="shared" si="1"/>
        <v>0</v>
      </c>
      <c r="J45" s="12">
        <f t="shared" si="9"/>
        <v>0</v>
      </c>
      <c r="K45" s="35">
        <f t="shared" si="2"/>
        <v>1.7435799999999997</v>
      </c>
      <c r="M45" s="8">
        <v>4.8608</v>
      </c>
      <c r="N45" s="8">
        <f t="shared" si="12"/>
        <v>722.4537600000001</v>
      </c>
    </row>
    <row r="46" spans="2:14" ht="12.75">
      <c r="B46" s="28">
        <v>42</v>
      </c>
      <c r="C46" s="15">
        <f t="shared" si="5"/>
        <v>15.119999999999992</v>
      </c>
      <c r="D46" s="14">
        <f t="shared" si="10"/>
        <v>2.8220850000000004</v>
      </c>
      <c r="E46" s="16">
        <f t="shared" si="11"/>
        <v>419.23656</v>
      </c>
      <c r="G46" s="10"/>
      <c r="H46" s="4">
        <f t="shared" si="8"/>
        <v>0</v>
      </c>
      <c r="I46" s="5">
        <f t="shared" si="1"/>
        <v>0</v>
      </c>
      <c r="J46" s="12">
        <f t="shared" si="9"/>
        <v>0</v>
      </c>
      <c r="K46" s="35">
        <f t="shared" si="2"/>
        <v>1.7626599999999994</v>
      </c>
      <c r="M46" s="8">
        <v>5.017040000000001</v>
      </c>
      <c r="N46" s="8">
        <f t="shared" si="12"/>
        <v>745.30944</v>
      </c>
    </row>
    <row r="47" spans="2:14" ht="12.75">
      <c r="B47" s="28">
        <v>43</v>
      </c>
      <c r="C47" s="15">
        <f t="shared" si="5"/>
        <v>15.479999999999992</v>
      </c>
      <c r="D47" s="14">
        <f t="shared" si="10"/>
        <v>2.911365</v>
      </c>
      <c r="E47" s="16">
        <f t="shared" si="11"/>
        <v>419.23656</v>
      </c>
      <c r="G47" s="10"/>
      <c r="H47" s="4">
        <f t="shared" si="8"/>
        <v>0</v>
      </c>
      <c r="I47" s="5">
        <f t="shared" si="1"/>
        <v>0</v>
      </c>
      <c r="J47" s="12">
        <f t="shared" si="9"/>
        <v>0</v>
      </c>
      <c r="K47" s="35">
        <f t="shared" si="2"/>
        <v>1.7817399999999997</v>
      </c>
      <c r="M47" s="8">
        <v>5.17576</v>
      </c>
      <c r="N47" s="8">
        <f t="shared" si="12"/>
        <v>745.30944</v>
      </c>
    </row>
    <row r="48" spans="2:14" ht="12.75">
      <c r="B48" s="28">
        <v>44</v>
      </c>
      <c r="C48" s="15">
        <f t="shared" si="5"/>
        <v>15.839999999999991</v>
      </c>
      <c r="D48" s="14">
        <f t="shared" si="10"/>
        <v>2.911365</v>
      </c>
      <c r="E48" s="16">
        <f t="shared" si="11"/>
        <v>432.09288</v>
      </c>
      <c r="G48" s="10"/>
      <c r="H48" s="4">
        <f t="shared" si="8"/>
        <v>0</v>
      </c>
      <c r="I48" s="5">
        <f t="shared" si="1"/>
        <v>0</v>
      </c>
      <c r="J48" s="12">
        <f t="shared" si="9"/>
        <v>0</v>
      </c>
      <c r="K48" s="35">
        <f t="shared" si="2"/>
        <v>1.8008199999999994</v>
      </c>
      <c r="M48" s="8">
        <v>5.17576</v>
      </c>
      <c r="N48" s="8">
        <f t="shared" si="12"/>
        <v>768.1651200000001</v>
      </c>
    </row>
    <row r="49" spans="2:14" ht="12.75">
      <c r="B49" s="28">
        <v>45</v>
      </c>
      <c r="C49" s="15">
        <f t="shared" si="5"/>
        <v>16.199999999999992</v>
      </c>
      <c r="D49" s="14">
        <f t="shared" si="10"/>
        <v>3.000645</v>
      </c>
      <c r="E49" s="16">
        <f t="shared" si="11"/>
        <v>444.94919999999996</v>
      </c>
      <c r="G49" s="10"/>
      <c r="H49" s="4">
        <f t="shared" si="8"/>
        <v>0</v>
      </c>
      <c r="I49" s="5">
        <f t="shared" si="1"/>
        <v>0</v>
      </c>
      <c r="J49" s="12">
        <f t="shared" si="9"/>
        <v>0</v>
      </c>
      <c r="K49" s="35">
        <f t="shared" si="2"/>
        <v>1.8198999999999996</v>
      </c>
      <c r="M49" s="8">
        <v>5.33448</v>
      </c>
      <c r="N49" s="8">
        <f t="shared" si="12"/>
        <v>791.0207999999999</v>
      </c>
    </row>
    <row r="50" spans="2:14" ht="12.75">
      <c r="B50" s="28">
        <v>46</v>
      </c>
      <c r="C50" s="15">
        <f t="shared" si="5"/>
        <v>16.55999999999999</v>
      </c>
      <c r="D50" s="14">
        <f t="shared" si="10"/>
        <v>3.089925</v>
      </c>
      <c r="E50" s="16">
        <f t="shared" si="11"/>
        <v>470.86271999999997</v>
      </c>
      <c r="G50" s="10"/>
      <c r="H50" s="4">
        <f t="shared" si="8"/>
        <v>0</v>
      </c>
      <c r="I50" s="5">
        <f t="shared" si="1"/>
        <v>0</v>
      </c>
      <c r="J50" s="12">
        <f t="shared" si="9"/>
        <v>0</v>
      </c>
      <c r="K50" s="35">
        <f t="shared" si="2"/>
        <v>1.8389799999999996</v>
      </c>
      <c r="M50" s="8">
        <v>5.4932</v>
      </c>
      <c r="N50" s="8">
        <f t="shared" si="12"/>
        <v>837.08928</v>
      </c>
    </row>
    <row r="51" spans="2:14" ht="12.75">
      <c r="B51" s="28">
        <v>47</v>
      </c>
      <c r="C51" s="15">
        <f t="shared" si="5"/>
        <v>16.91999999999999</v>
      </c>
      <c r="D51" s="14">
        <f t="shared" si="10"/>
        <v>3.26988</v>
      </c>
      <c r="E51" s="16">
        <f t="shared" si="11"/>
        <v>483.91992000000005</v>
      </c>
      <c r="G51" s="10"/>
      <c r="H51" s="4">
        <f t="shared" si="8"/>
        <v>0</v>
      </c>
      <c r="I51" s="5">
        <f t="shared" si="1"/>
        <v>0</v>
      </c>
      <c r="J51" s="12">
        <f t="shared" si="9"/>
        <v>0</v>
      </c>
      <c r="K51" s="35">
        <f t="shared" si="2"/>
        <v>1.8580599999999996</v>
      </c>
      <c r="M51" s="8">
        <v>5.8131200000000005</v>
      </c>
      <c r="N51" s="8">
        <f t="shared" si="12"/>
        <v>860.3020800000002</v>
      </c>
    </row>
    <row r="52" spans="2:14" ht="12.75">
      <c r="B52" s="28">
        <v>48</v>
      </c>
      <c r="C52" s="15">
        <f t="shared" si="5"/>
        <v>17.27999999999999</v>
      </c>
      <c r="D52" s="14">
        <f t="shared" si="10"/>
        <v>3.360555</v>
      </c>
      <c r="E52" s="16">
        <f t="shared" si="11"/>
        <v>496.77624000000003</v>
      </c>
      <c r="G52" s="10"/>
      <c r="H52" s="4">
        <f t="shared" si="8"/>
        <v>0</v>
      </c>
      <c r="I52" s="5">
        <f t="shared" si="1"/>
        <v>0</v>
      </c>
      <c r="J52" s="12">
        <f t="shared" si="9"/>
        <v>0</v>
      </c>
      <c r="K52" s="35">
        <f t="shared" si="2"/>
        <v>1.8771399999999994</v>
      </c>
      <c r="M52" s="8">
        <v>5.9743200000000005</v>
      </c>
      <c r="N52" s="8">
        <f t="shared" si="12"/>
        <v>883.15776</v>
      </c>
    </row>
    <row r="53" spans="2:14" ht="12.75">
      <c r="B53" s="28">
        <v>49</v>
      </c>
      <c r="C53" s="15">
        <f t="shared" si="5"/>
        <v>17.63999999999999</v>
      </c>
      <c r="D53" s="14">
        <f t="shared" si="10"/>
        <v>3.449835</v>
      </c>
      <c r="E53" s="16">
        <f t="shared" si="11"/>
        <v>509.8334400000001</v>
      </c>
      <c r="G53" s="10"/>
      <c r="H53" s="4">
        <f t="shared" si="8"/>
        <v>0</v>
      </c>
      <c r="I53" s="5">
        <f t="shared" si="1"/>
        <v>0</v>
      </c>
      <c r="J53" s="12">
        <f t="shared" si="9"/>
        <v>0</v>
      </c>
      <c r="K53" s="35">
        <f t="shared" si="2"/>
        <v>1.8962199999999996</v>
      </c>
      <c r="M53" s="8">
        <v>6.13304</v>
      </c>
      <c r="N53" s="8">
        <f t="shared" si="12"/>
        <v>906.3705600000001</v>
      </c>
    </row>
    <row r="54" spans="2:14" ht="12.75">
      <c r="B54" s="28">
        <v>50</v>
      </c>
      <c r="C54" s="15">
        <f t="shared" si="5"/>
        <v>17.99999999999999</v>
      </c>
      <c r="D54" s="14">
        <f t="shared" si="10"/>
        <v>3.5405100000000007</v>
      </c>
      <c r="E54" s="16">
        <f t="shared" si="11"/>
        <v>522.89064</v>
      </c>
      <c r="G54" s="10"/>
      <c r="H54" s="4">
        <f t="shared" si="8"/>
        <v>0</v>
      </c>
      <c r="I54" s="5">
        <f t="shared" si="1"/>
        <v>0</v>
      </c>
      <c r="J54" s="12">
        <f t="shared" si="9"/>
        <v>0</v>
      </c>
      <c r="K54" s="35">
        <f t="shared" si="2"/>
        <v>1.9152999999999993</v>
      </c>
      <c r="M54" s="8">
        <v>6.294240000000001</v>
      </c>
      <c r="N54" s="8">
        <f t="shared" si="12"/>
        <v>929.5833599999999</v>
      </c>
    </row>
    <row r="55" spans="2:14" ht="12.75">
      <c r="B55" s="28">
        <v>51</v>
      </c>
      <c r="C55" s="15">
        <f t="shared" si="5"/>
        <v>18.35999999999999</v>
      </c>
      <c r="D55" s="14">
        <f t="shared" si="10"/>
        <v>3.6311849999999994</v>
      </c>
      <c r="E55" s="16">
        <f t="shared" si="11"/>
        <v>535.74696</v>
      </c>
      <c r="G55" s="10"/>
      <c r="H55" s="4">
        <f t="shared" si="8"/>
        <v>0</v>
      </c>
      <c r="I55" s="5">
        <f t="shared" si="1"/>
        <v>0</v>
      </c>
      <c r="J55" s="12">
        <f t="shared" si="9"/>
        <v>0</v>
      </c>
      <c r="K55" s="35">
        <f t="shared" si="2"/>
        <v>1.9343799999999995</v>
      </c>
      <c r="M55" s="8">
        <v>6.455439999999999</v>
      </c>
      <c r="N55" s="8">
        <f t="shared" si="12"/>
        <v>952.4390400000001</v>
      </c>
    </row>
    <row r="56" spans="2:14" ht="12.75">
      <c r="B56" s="28">
        <v>52</v>
      </c>
      <c r="C56" s="15">
        <f t="shared" si="5"/>
        <v>18.719999999999988</v>
      </c>
      <c r="D56" s="14">
        <f t="shared" si="10"/>
        <v>3.720465</v>
      </c>
      <c r="E56" s="16">
        <f t="shared" si="11"/>
        <v>535.74696</v>
      </c>
      <c r="G56" s="10"/>
      <c r="H56" s="4">
        <f t="shared" si="8"/>
        <v>0</v>
      </c>
      <c r="I56" s="5">
        <f t="shared" si="1"/>
        <v>0</v>
      </c>
      <c r="J56" s="12">
        <f t="shared" si="9"/>
        <v>0</v>
      </c>
      <c r="K56" s="35">
        <f t="shared" si="2"/>
        <v>1.9534599999999993</v>
      </c>
      <c r="M56" s="8">
        <v>6.61416</v>
      </c>
      <c r="N56" s="8">
        <f t="shared" si="12"/>
        <v>952.4390400000001</v>
      </c>
    </row>
    <row r="57" spans="2:14" ht="12.75">
      <c r="B57" s="28">
        <v>53</v>
      </c>
      <c r="C57" s="15">
        <f t="shared" si="5"/>
        <v>19.079999999999988</v>
      </c>
      <c r="D57" s="14">
        <f t="shared" si="10"/>
        <v>3.720465</v>
      </c>
      <c r="E57" s="16">
        <f t="shared" si="11"/>
        <v>548.80416</v>
      </c>
      <c r="G57" s="10"/>
      <c r="H57" s="4">
        <f t="shared" si="8"/>
        <v>0</v>
      </c>
      <c r="I57" s="5">
        <f t="shared" si="1"/>
        <v>0</v>
      </c>
      <c r="J57" s="12">
        <f t="shared" si="9"/>
        <v>0</v>
      </c>
      <c r="K57" s="35">
        <f t="shared" si="2"/>
        <v>1.9725399999999993</v>
      </c>
      <c r="M57" s="8">
        <v>6.61416</v>
      </c>
      <c r="N57" s="8">
        <f t="shared" si="12"/>
        <v>975.65184</v>
      </c>
    </row>
    <row r="58" spans="2:14" ht="12.75">
      <c r="B58" s="28">
        <v>54</v>
      </c>
      <c r="C58" s="15">
        <f t="shared" si="5"/>
        <v>19.439999999999987</v>
      </c>
      <c r="D58" s="14">
        <f t="shared" si="10"/>
        <v>3.81114</v>
      </c>
      <c r="E58" s="16">
        <f t="shared" si="11"/>
        <v>561.66048</v>
      </c>
      <c r="G58" s="10"/>
      <c r="H58" s="4">
        <f t="shared" si="8"/>
        <v>0</v>
      </c>
      <c r="I58" s="5">
        <f t="shared" si="1"/>
        <v>0</v>
      </c>
      <c r="J58" s="12">
        <f t="shared" si="9"/>
        <v>0</v>
      </c>
      <c r="K58" s="35">
        <f t="shared" si="2"/>
        <v>1.9916199999999993</v>
      </c>
      <c r="M58" s="8">
        <v>6.77536</v>
      </c>
      <c r="N58" s="8">
        <f t="shared" si="12"/>
        <v>998.5075200000001</v>
      </c>
    </row>
    <row r="59" spans="2:14" ht="12.75">
      <c r="B59" s="28">
        <v>55</v>
      </c>
      <c r="C59" s="15">
        <f t="shared" si="5"/>
        <v>19.799999999999986</v>
      </c>
      <c r="D59" s="14">
        <f t="shared" si="10"/>
        <v>3.9004200000000004</v>
      </c>
      <c r="E59" s="16">
        <f t="shared" si="11"/>
        <v>587.5740000000001</v>
      </c>
      <c r="G59" s="10"/>
      <c r="H59" s="4">
        <f t="shared" si="8"/>
        <v>0</v>
      </c>
      <c r="I59" s="5">
        <f t="shared" si="1"/>
        <v>0</v>
      </c>
      <c r="J59" s="12">
        <f t="shared" si="9"/>
        <v>0</v>
      </c>
      <c r="K59" s="35">
        <f t="shared" si="2"/>
        <v>2.010699999999999</v>
      </c>
      <c r="M59" s="8">
        <v>6.934080000000001</v>
      </c>
      <c r="N59" s="8">
        <f t="shared" si="12"/>
        <v>1044.576</v>
      </c>
    </row>
    <row r="60" spans="2:14" ht="12.75">
      <c r="B60" s="28">
        <v>56</v>
      </c>
      <c r="C60" s="15">
        <f t="shared" si="5"/>
        <v>20.159999999999986</v>
      </c>
      <c r="D60" s="14">
        <f t="shared" si="10"/>
        <v>4.080375</v>
      </c>
      <c r="E60" s="16">
        <f t="shared" si="11"/>
        <v>600.43032</v>
      </c>
      <c r="G60" s="10"/>
      <c r="H60" s="4">
        <f t="shared" si="8"/>
        <v>0</v>
      </c>
      <c r="I60" s="5">
        <f t="shared" si="1"/>
        <v>0</v>
      </c>
      <c r="J60" s="12">
        <f t="shared" si="9"/>
        <v>0</v>
      </c>
      <c r="K60" s="35">
        <f t="shared" si="2"/>
        <v>2.0297799999999993</v>
      </c>
      <c r="M60" s="8">
        <v>7.254</v>
      </c>
      <c r="N60" s="8">
        <f t="shared" si="12"/>
        <v>1067.4316800000001</v>
      </c>
    </row>
    <row r="61" spans="2:14" ht="12.75">
      <c r="B61" s="28">
        <v>57</v>
      </c>
      <c r="C61" s="15">
        <f t="shared" si="5"/>
        <v>20.519999999999985</v>
      </c>
      <c r="D61" s="14">
        <f t="shared" si="10"/>
        <v>4.1696550000000006</v>
      </c>
      <c r="E61" s="16">
        <f t="shared" si="11"/>
        <v>613.28664</v>
      </c>
      <c r="G61" s="10"/>
      <c r="H61" s="4">
        <f t="shared" si="8"/>
        <v>0</v>
      </c>
      <c r="I61" s="5">
        <f t="shared" si="1"/>
        <v>0</v>
      </c>
      <c r="J61" s="12">
        <f t="shared" si="9"/>
        <v>0</v>
      </c>
      <c r="K61" s="35">
        <f t="shared" si="2"/>
        <v>2.0488599999999995</v>
      </c>
      <c r="M61" s="8">
        <v>7.41272</v>
      </c>
      <c r="N61" s="8">
        <f t="shared" si="12"/>
        <v>1090.28736</v>
      </c>
    </row>
    <row r="62" spans="2:14" ht="12.75">
      <c r="B62" s="28">
        <v>58</v>
      </c>
      <c r="C62" s="15">
        <f t="shared" si="5"/>
        <v>20.879999999999985</v>
      </c>
      <c r="D62" s="14">
        <f t="shared" si="10"/>
        <v>4.258935</v>
      </c>
      <c r="E62" s="16">
        <f t="shared" si="11"/>
        <v>626.1429599999999</v>
      </c>
      <c r="G62" s="10"/>
      <c r="H62" s="4">
        <f t="shared" si="8"/>
        <v>0</v>
      </c>
      <c r="I62" s="5">
        <f t="shared" si="1"/>
        <v>0</v>
      </c>
      <c r="J62" s="12">
        <f t="shared" si="9"/>
        <v>0</v>
      </c>
      <c r="K62" s="35">
        <f t="shared" si="2"/>
        <v>2.0679399999999992</v>
      </c>
      <c r="M62" s="8">
        <v>7.571440000000001</v>
      </c>
      <c r="N62" s="8">
        <f t="shared" si="12"/>
        <v>1113.14304</v>
      </c>
    </row>
    <row r="63" spans="2:14" ht="12.75">
      <c r="B63" s="28">
        <v>59</v>
      </c>
      <c r="C63" s="15">
        <f t="shared" si="5"/>
        <v>21.239999999999984</v>
      </c>
      <c r="D63" s="14">
        <f t="shared" si="10"/>
        <v>4.348215</v>
      </c>
      <c r="E63" s="16">
        <f t="shared" si="11"/>
        <v>638.7983999999999</v>
      </c>
      <c r="G63" s="10"/>
      <c r="H63" s="4">
        <f t="shared" si="8"/>
        <v>0</v>
      </c>
      <c r="I63" s="5">
        <f t="shared" si="1"/>
        <v>0</v>
      </c>
      <c r="J63" s="12">
        <f t="shared" si="9"/>
        <v>0</v>
      </c>
      <c r="K63" s="35">
        <f t="shared" si="2"/>
        <v>2.087019999999999</v>
      </c>
      <c r="M63" s="8">
        <v>7.73016</v>
      </c>
      <c r="N63" s="8">
        <f t="shared" si="12"/>
        <v>1135.6416</v>
      </c>
    </row>
    <row r="64" spans="2:14" ht="12.75">
      <c r="B64" s="28">
        <v>60</v>
      </c>
      <c r="C64" s="15">
        <f t="shared" si="5"/>
        <v>21.599999999999984</v>
      </c>
      <c r="D64" s="14">
        <f t="shared" si="10"/>
        <v>4.4361</v>
      </c>
      <c r="E64" s="16">
        <f t="shared" si="11"/>
        <v>651.4538400000001</v>
      </c>
      <c r="G64" s="10"/>
      <c r="H64" s="4">
        <f t="shared" si="8"/>
        <v>0</v>
      </c>
      <c r="I64" s="5">
        <f t="shared" si="1"/>
        <v>0</v>
      </c>
      <c r="J64" s="12">
        <f t="shared" si="9"/>
        <v>0</v>
      </c>
      <c r="K64" s="35">
        <f t="shared" si="2"/>
        <v>2.106099999999999</v>
      </c>
      <c r="M64" s="8">
        <v>7.8864</v>
      </c>
      <c r="N64" s="8">
        <f t="shared" si="12"/>
        <v>1158.1401600000002</v>
      </c>
    </row>
    <row r="65" spans="2:14" ht="12.75">
      <c r="B65" s="28">
        <v>61</v>
      </c>
      <c r="C65" s="15">
        <f t="shared" si="5"/>
        <v>21.959999999999983</v>
      </c>
      <c r="D65" s="14">
        <f t="shared" si="10"/>
        <v>4.523985000000001</v>
      </c>
      <c r="E65" s="16">
        <f t="shared" si="11"/>
        <v>664.1092800000001</v>
      </c>
      <c r="G65" s="10"/>
      <c r="H65" s="4">
        <f t="shared" si="8"/>
        <v>0</v>
      </c>
      <c r="I65" s="5">
        <f t="shared" si="1"/>
        <v>0</v>
      </c>
      <c r="J65" s="12">
        <f t="shared" si="9"/>
        <v>0</v>
      </c>
      <c r="K65" s="35">
        <f t="shared" si="2"/>
        <v>2.1251799999999994</v>
      </c>
      <c r="M65" s="8">
        <v>8.04264</v>
      </c>
      <c r="N65" s="8">
        <f t="shared" si="12"/>
        <v>1180.63872</v>
      </c>
    </row>
    <row r="66" spans="2:14" ht="12.75">
      <c r="B66" s="28">
        <v>62</v>
      </c>
      <c r="C66" s="15">
        <f t="shared" si="5"/>
        <v>22.319999999999983</v>
      </c>
      <c r="D66" s="14">
        <f t="shared" si="10"/>
        <v>4.611870000000001</v>
      </c>
      <c r="E66" s="16">
        <f t="shared" si="11"/>
        <v>676.7647199999999</v>
      </c>
      <c r="G66" s="10"/>
      <c r="H66" s="4">
        <f t="shared" si="8"/>
        <v>0</v>
      </c>
      <c r="I66" s="5">
        <f t="shared" si="1"/>
        <v>0</v>
      </c>
      <c r="J66" s="12">
        <f t="shared" si="9"/>
        <v>0</v>
      </c>
      <c r="K66" s="35">
        <f t="shared" si="2"/>
        <v>2.144259999999999</v>
      </c>
      <c r="M66" s="8">
        <v>8.19888</v>
      </c>
      <c r="N66" s="8">
        <f t="shared" si="12"/>
        <v>1203.13728</v>
      </c>
    </row>
    <row r="67" spans="2:14" ht="12.75">
      <c r="B67" s="28">
        <v>63</v>
      </c>
      <c r="C67" s="15">
        <f t="shared" si="5"/>
        <v>22.679999999999982</v>
      </c>
      <c r="D67" s="14">
        <f t="shared" si="10"/>
        <v>4.699755</v>
      </c>
      <c r="E67" s="16">
        <f t="shared" si="11"/>
        <v>689.2192800000001</v>
      </c>
      <c r="G67" s="10"/>
      <c r="H67" s="4">
        <f t="shared" si="8"/>
        <v>0</v>
      </c>
      <c r="I67" s="5">
        <f t="shared" si="1"/>
        <v>0</v>
      </c>
      <c r="J67" s="12">
        <f t="shared" si="9"/>
        <v>0</v>
      </c>
      <c r="K67" s="35">
        <f t="shared" si="2"/>
        <v>2.163339999999999</v>
      </c>
      <c r="M67" s="8">
        <v>8.35512</v>
      </c>
      <c r="N67" s="8">
        <f t="shared" si="12"/>
        <v>1225.2787200000002</v>
      </c>
    </row>
    <row r="68" spans="2:14" ht="12.75">
      <c r="B68" s="28">
        <v>64</v>
      </c>
      <c r="C68" s="15">
        <f t="shared" si="5"/>
        <v>23.03999999999998</v>
      </c>
      <c r="D68" s="14">
        <f aca="true" t="shared" si="13" ref="D68:D104">M68*$M$1</f>
        <v>4.786245000000001</v>
      </c>
      <c r="E68" s="16">
        <f t="shared" si="11"/>
        <v>701.6738399999999</v>
      </c>
      <c r="G68" s="10"/>
      <c r="H68" s="4">
        <f t="shared" si="8"/>
        <v>0</v>
      </c>
      <c r="I68" s="5">
        <f aca="true" t="shared" si="14" ref="I68:I104">H68/1.55</f>
        <v>0</v>
      </c>
      <c r="J68" s="12">
        <f t="shared" si="9"/>
        <v>0</v>
      </c>
      <c r="K68" s="35">
        <f t="shared" si="2"/>
        <v>2.1824199999999987</v>
      </c>
      <c r="M68" s="8">
        <v>8.508880000000001</v>
      </c>
      <c r="N68" s="8">
        <f t="shared" si="12"/>
        <v>1247.42016</v>
      </c>
    </row>
    <row r="69" spans="2:14" ht="12.75">
      <c r="B69" s="28">
        <v>65</v>
      </c>
      <c r="C69" s="15">
        <f t="shared" si="5"/>
        <v>23.39999999999998</v>
      </c>
      <c r="D69" s="14">
        <f t="shared" si="13"/>
        <v>4.872735</v>
      </c>
      <c r="E69" s="16">
        <f aca="true" t="shared" si="15" ref="E69:E103">D70*12*12</f>
        <v>713.92752</v>
      </c>
      <c r="G69" s="10"/>
      <c r="H69" s="4">
        <f t="shared" si="8"/>
        <v>0</v>
      </c>
      <c r="I69" s="5">
        <f t="shared" si="14"/>
        <v>0</v>
      </c>
      <c r="J69" s="12">
        <f t="shared" si="9"/>
        <v>0</v>
      </c>
      <c r="K69" s="35">
        <f aca="true" t="shared" si="16" ref="K69:K104">$K$2*C69+$L$2</f>
        <v>2.201499999999999</v>
      </c>
      <c r="M69" s="8">
        <v>8.66264</v>
      </c>
      <c r="N69" s="8">
        <f t="shared" si="12"/>
        <v>1269.2044799999999</v>
      </c>
    </row>
    <row r="70" spans="2:14" ht="12.75">
      <c r="B70" s="28">
        <v>66</v>
      </c>
      <c r="C70" s="15">
        <f t="shared" si="5"/>
        <v>23.75999999999998</v>
      </c>
      <c r="D70" s="14">
        <f t="shared" si="13"/>
        <v>4.9578299999999995</v>
      </c>
      <c r="E70" s="16">
        <f t="shared" si="15"/>
        <v>726.1811999999999</v>
      </c>
      <c r="G70" s="10"/>
      <c r="H70" s="4">
        <f t="shared" si="8"/>
        <v>0</v>
      </c>
      <c r="I70" s="5">
        <f t="shared" si="14"/>
        <v>0</v>
      </c>
      <c r="J70" s="12">
        <f t="shared" si="9"/>
        <v>0</v>
      </c>
      <c r="K70" s="35">
        <f t="shared" si="16"/>
        <v>2.220579999999999</v>
      </c>
      <c r="M70" s="8">
        <v>8.81392</v>
      </c>
      <c r="N70" s="8">
        <f t="shared" si="12"/>
        <v>1290.9887999999999</v>
      </c>
    </row>
    <row r="71" spans="2:14" ht="12.75">
      <c r="B71" s="28">
        <v>67</v>
      </c>
      <c r="C71" s="15">
        <f aca="true" t="shared" si="17" ref="C71:C104">C$5+C70</f>
        <v>24.11999999999998</v>
      </c>
      <c r="D71" s="14">
        <f t="shared" si="13"/>
        <v>5.042924999999999</v>
      </c>
      <c r="E71" s="16">
        <f t="shared" si="15"/>
        <v>738.4348799999999</v>
      </c>
      <c r="G71" s="10"/>
      <c r="H71" s="4">
        <f t="shared" si="8"/>
        <v>0</v>
      </c>
      <c r="I71" s="5">
        <f t="shared" si="14"/>
        <v>0</v>
      </c>
      <c r="J71" s="12">
        <f t="shared" si="9"/>
        <v>0</v>
      </c>
      <c r="K71" s="35">
        <f t="shared" si="16"/>
        <v>2.239659999999999</v>
      </c>
      <c r="M71" s="8">
        <v>8.9652</v>
      </c>
      <c r="N71" s="8">
        <f t="shared" si="12"/>
        <v>1312.7731199999998</v>
      </c>
    </row>
    <row r="72" spans="2:14" ht="12.75">
      <c r="B72" s="28">
        <v>68</v>
      </c>
      <c r="C72" s="15">
        <f t="shared" si="17"/>
        <v>24.47999999999998</v>
      </c>
      <c r="D72" s="14">
        <f t="shared" si="13"/>
        <v>5.128019999999999</v>
      </c>
      <c r="E72" s="16">
        <f t="shared" si="15"/>
        <v>750.4876800000002</v>
      </c>
      <c r="G72" s="10"/>
      <c r="H72" s="4">
        <f t="shared" si="8"/>
        <v>0</v>
      </c>
      <c r="I72" s="5">
        <f t="shared" si="14"/>
        <v>0</v>
      </c>
      <c r="J72" s="12">
        <f t="shared" si="9"/>
        <v>0</v>
      </c>
      <c r="K72" s="35">
        <f t="shared" si="16"/>
        <v>2.2587399999999986</v>
      </c>
      <c r="M72" s="8">
        <v>9.11648</v>
      </c>
      <c r="N72" s="8">
        <f t="shared" si="12"/>
        <v>1334.2003200000001</v>
      </c>
    </row>
    <row r="73" spans="2:14" ht="12.75">
      <c r="B73" s="28">
        <v>69</v>
      </c>
      <c r="C73" s="15">
        <f t="shared" si="17"/>
        <v>24.83999999999998</v>
      </c>
      <c r="D73" s="14">
        <f t="shared" si="13"/>
        <v>5.211720000000001</v>
      </c>
      <c r="E73" s="16">
        <f t="shared" si="15"/>
        <v>762.3395999999999</v>
      </c>
      <c r="G73" s="10"/>
      <c r="H73" s="4">
        <f t="shared" si="8"/>
        <v>0</v>
      </c>
      <c r="I73" s="5">
        <f t="shared" si="14"/>
        <v>0</v>
      </c>
      <c r="J73" s="12">
        <f t="shared" si="9"/>
        <v>0</v>
      </c>
      <c r="K73" s="35">
        <f t="shared" si="16"/>
        <v>2.277819999999999</v>
      </c>
      <c r="M73" s="8">
        <v>9.26528</v>
      </c>
      <c r="N73" s="8">
        <f t="shared" si="12"/>
        <v>1355.2703999999999</v>
      </c>
    </row>
    <row r="74" spans="2:14" ht="12.75">
      <c r="B74" s="28">
        <v>70</v>
      </c>
      <c r="C74" s="15">
        <f t="shared" si="17"/>
        <v>25.199999999999978</v>
      </c>
      <c r="D74" s="14">
        <f t="shared" si="13"/>
        <v>5.2940249999999995</v>
      </c>
      <c r="E74" s="16">
        <f t="shared" si="15"/>
        <v>774.1915200000001</v>
      </c>
      <c r="G74" s="10"/>
      <c r="H74" s="4">
        <f t="shared" si="8"/>
        <v>0</v>
      </c>
      <c r="I74" s="5">
        <f t="shared" si="14"/>
        <v>0</v>
      </c>
      <c r="J74" s="12">
        <f t="shared" si="9"/>
        <v>0</v>
      </c>
      <c r="K74" s="35">
        <f t="shared" si="16"/>
        <v>2.296899999999999</v>
      </c>
      <c r="M74" s="8">
        <v>9.4116</v>
      </c>
      <c r="N74" s="8">
        <f t="shared" si="12"/>
        <v>1376.34048</v>
      </c>
    </row>
    <row r="75" spans="2:14" ht="12.75">
      <c r="B75" s="28">
        <v>71</v>
      </c>
      <c r="C75" s="15">
        <f t="shared" si="17"/>
        <v>25.559999999999977</v>
      </c>
      <c r="D75" s="14">
        <f t="shared" si="13"/>
        <v>5.37633</v>
      </c>
      <c r="E75" s="16">
        <f t="shared" si="15"/>
        <v>786.0434399999999</v>
      </c>
      <c r="G75" s="10"/>
      <c r="H75" s="4">
        <f t="shared" si="8"/>
        <v>0</v>
      </c>
      <c r="I75" s="5">
        <f t="shared" si="14"/>
        <v>0</v>
      </c>
      <c r="J75" s="12">
        <f t="shared" si="9"/>
        <v>0</v>
      </c>
      <c r="K75" s="35">
        <f t="shared" si="16"/>
        <v>2.315979999999999</v>
      </c>
      <c r="M75" s="8">
        <v>9.557920000000001</v>
      </c>
      <c r="N75" s="8">
        <f t="shared" si="12"/>
        <v>1397.4105600000003</v>
      </c>
    </row>
    <row r="76" spans="2:14" ht="12.75">
      <c r="B76" s="28">
        <v>72</v>
      </c>
      <c r="C76" s="15">
        <f t="shared" si="17"/>
        <v>25.919999999999977</v>
      </c>
      <c r="D76" s="14">
        <f t="shared" si="13"/>
        <v>5.458635</v>
      </c>
      <c r="E76" s="16">
        <f t="shared" si="15"/>
        <v>797.4936</v>
      </c>
      <c r="G76" s="10"/>
      <c r="H76" s="4">
        <f t="shared" si="8"/>
        <v>0</v>
      </c>
      <c r="I76" s="5">
        <f t="shared" si="14"/>
        <v>0</v>
      </c>
      <c r="J76" s="12">
        <f t="shared" si="9"/>
        <v>0</v>
      </c>
      <c r="K76" s="35">
        <f t="shared" si="16"/>
        <v>2.3350599999999986</v>
      </c>
      <c r="M76" s="8">
        <v>9.70424</v>
      </c>
      <c r="N76" s="8">
        <f t="shared" si="12"/>
        <v>1417.7664000000002</v>
      </c>
    </row>
    <row r="77" spans="2:14" ht="12.75">
      <c r="B77" s="28">
        <v>73</v>
      </c>
      <c r="C77" s="15">
        <f t="shared" si="17"/>
        <v>26.279999999999976</v>
      </c>
      <c r="D77" s="14">
        <f t="shared" si="13"/>
        <v>5.538150000000001</v>
      </c>
      <c r="E77" s="16">
        <f t="shared" si="15"/>
        <v>808.94376</v>
      </c>
      <c r="G77" s="10"/>
      <c r="H77" s="4">
        <f t="shared" si="8"/>
        <v>0</v>
      </c>
      <c r="I77" s="5">
        <f t="shared" si="14"/>
        <v>0</v>
      </c>
      <c r="J77" s="12">
        <f t="shared" si="9"/>
        <v>0</v>
      </c>
      <c r="K77" s="35">
        <f t="shared" si="16"/>
        <v>2.354139999999999</v>
      </c>
      <c r="M77" s="8">
        <v>9.845600000000001</v>
      </c>
      <c r="N77" s="8">
        <f t="shared" si="12"/>
        <v>1438.12224</v>
      </c>
    </row>
    <row r="78" spans="2:14" ht="12.75">
      <c r="B78" s="28">
        <v>74</v>
      </c>
      <c r="C78" s="15">
        <f t="shared" si="17"/>
        <v>26.639999999999976</v>
      </c>
      <c r="D78" s="14">
        <f t="shared" si="13"/>
        <v>5.617665</v>
      </c>
      <c r="E78" s="16">
        <f t="shared" si="15"/>
        <v>820.3939200000001</v>
      </c>
      <c r="G78" s="10"/>
      <c r="H78" s="4">
        <f t="shared" si="8"/>
        <v>0</v>
      </c>
      <c r="I78" s="5">
        <f t="shared" si="14"/>
        <v>0</v>
      </c>
      <c r="J78" s="12">
        <f t="shared" si="9"/>
        <v>0</v>
      </c>
      <c r="K78" s="35">
        <f t="shared" si="16"/>
        <v>2.373219999999999</v>
      </c>
      <c r="M78" s="8">
        <v>9.98696</v>
      </c>
      <c r="N78" s="8">
        <f t="shared" si="12"/>
        <v>1458.4780799999999</v>
      </c>
    </row>
    <row r="79" spans="2:14" ht="12.75">
      <c r="B79" s="28">
        <v>75</v>
      </c>
      <c r="C79" s="15">
        <f t="shared" si="17"/>
        <v>26.999999999999975</v>
      </c>
      <c r="D79" s="14">
        <f t="shared" si="13"/>
        <v>5.69718</v>
      </c>
      <c r="E79" s="16">
        <f t="shared" si="15"/>
        <v>831.4423200000001</v>
      </c>
      <c r="G79" s="10"/>
      <c r="H79" s="4">
        <f t="shared" si="8"/>
        <v>0</v>
      </c>
      <c r="I79" s="5">
        <f t="shared" si="14"/>
        <v>0</v>
      </c>
      <c r="J79" s="12">
        <f t="shared" si="9"/>
        <v>0</v>
      </c>
      <c r="K79" s="35">
        <f t="shared" si="16"/>
        <v>2.3922999999999988</v>
      </c>
      <c r="M79" s="8">
        <v>10.12832</v>
      </c>
      <c r="N79" s="8">
        <f t="shared" si="12"/>
        <v>1478.11968</v>
      </c>
    </row>
    <row r="80" spans="2:14" ht="12.75">
      <c r="B80" s="28">
        <v>76</v>
      </c>
      <c r="C80" s="15">
        <f t="shared" si="17"/>
        <v>27.359999999999975</v>
      </c>
      <c r="D80" s="14">
        <f t="shared" si="13"/>
        <v>5.773905</v>
      </c>
      <c r="E80" s="16">
        <f t="shared" si="15"/>
        <v>842.49072</v>
      </c>
      <c r="G80" s="10">
        <v>2.41</v>
      </c>
      <c r="H80" s="4">
        <f t="shared" si="8"/>
        <v>13.91511105</v>
      </c>
      <c r="I80" s="5">
        <f t="shared" si="14"/>
        <v>8.977491</v>
      </c>
      <c r="J80" s="12">
        <f t="shared" si="9"/>
        <v>6245.10183924</v>
      </c>
      <c r="K80" s="35">
        <f t="shared" si="16"/>
        <v>2.4113799999999985</v>
      </c>
      <c r="M80" s="8">
        <v>10.26472</v>
      </c>
      <c r="N80" s="8">
        <f t="shared" si="12"/>
        <v>1497.7612800000002</v>
      </c>
    </row>
    <row r="81" spans="2:14" ht="12.75">
      <c r="B81" s="28">
        <v>77</v>
      </c>
      <c r="C81" s="15">
        <f t="shared" si="17"/>
        <v>27.719999999999974</v>
      </c>
      <c r="D81" s="14">
        <f t="shared" si="13"/>
        <v>5.850630000000001</v>
      </c>
      <c r="E81" s="16">
        <f t="shared" si="15"/>
        <v>853.33824</v>
      </c>
      <c r="G81" s="10"/>
      <c r="H81" s="4">
        <f t="shared" si="8"/>
        <v>0</v>
      </c>
      <c r="I81" s="5">
        <f t="shared" si="14"/>
        <v>0</v>
      </c>
      <c r="J81" s="12">
        <f t="shared" si="9"/>
        <v>0</v>
      </c>
      <c r="K81" s="35">
        <f t="shared" si="16"/>
        <v>2.4304599999999987</v>
      </c>
      <c r="M81" s="8">
        <v>10.40112</v>
      </c>
      <c r="N81" s="8">
        <f t="shared" si="12"/>
        <v>1517.04576</v>
      </c>
    </row>
    <row r="82" spans="2:14" ht="12.75">
      <c r="B82" s="28">
        <v>78</v>
      </c>
      <c r="C82" s="15">
        <f t="shared" si="17"/>
        <v>28.079999999999973</v>
      </c>
      <c r="D82" s="14">
        <f t="shared" si="13"/>
        <v>5.92596</v>
      </c>
      <c r="E82" s="16">
        <f t="shared" si="15"/>
        <v>863.98488</v>
      </c>
      <c r="G82" s="10"/>
      <c r="H82" s="4">
        <f t="shared" si="8"/>
        <v>0</v>
      </c>
      <c r="I82" s="5">
        <f t="shared" si="14"/>
        <v>0</v>
      </c>
      <c r="J82" s="12">
        <f t="shared" si="9"/>
        <v>0</v>
      </c>
      <c r="K82" s="35">
        <f t="shared" si="16"/>
        <v>2.4495399999999985</v>
      </c>
      <c r="M82" s="8">
        <v>10.53504</v>
      </c>
      <c r="N82" s="8"/>
    </row>
    <row r="83" spans="2:14" ht="12.75">
      <c r="B83" s="28">
        <v>79</v>
      </c>
      <c r="C83" s="15">
        <f t="shared" si="17"/>
        <v>28.439999999999973</v>
      </c>
      <c r="D83" s="14">
        <f t="shared" si="13"/>
        <v>5.999895</v>
      </c>
      <c r="E83" s="16">
        <f t="shared" si="15"/>
        <v>874.4306400000002</v>
      </c>
      <c r="G83" s="10"/>
      <c r="H83" s="4">
        <f t="shared" si="8"/>
        <v>0</v>
      </c>
      <c r="I83" s="5">
        <f t="shared" si="14"/>
        <v>0</v>
      </c>
      <c r="J83" s="12">
        <f t="shared" si="9"/>
        <v>0</v>
      </c>
      <c r="K83" s="35">
        <f t="shared" si="16"/>
        <v>2.4686199999999987</v>
      </c>
      <c r="M83" s="8">
        <v>10.66648</v>
      </c>
      <c r="N83" s="8">
        <f aca="true" t="shared" si="18" ref="N83:N103">M84*12*12</f>
        <v>1554.5433600000001</v>
      </c>
    </row>
    <row r="84" spans="2:14" ht="12.75">
      <c r="B84" s="28">
        <v>80</v>
      </c>
      <c r="C84" s="15">
        <f t="shared" si="17"/>
        <v>28.799999999999972</v>
      </c>
      <c r="D84" s="14">
        <f t="shared" si="13"/>
        <v>6.0724350000000005</v>
      </c>
      <c r="E84" s="16">
        <f t="shared" si="15"/>
        <v>884.8764</v>
      </c>
      <c r="G84" s="10"/>
      <c r="H84" s="4">
        <f t="shared" si="8"/>
        <v>0</v>
      </c>
      <c r="I84" s="5">
        <f t="shared" si="14"/>
        <v>0</v>
      </c>
      <c r="J84" s="12">
        <f t="shared" si="9"/>
        <v>0</v>
      </c>
      <c r="K84" s="35">
        <f t="shared" si="16"/>
        <v>2.4876999999999985</v>
      </c>
      <c r="M84" s="8">
        <v>10.795440000000001</v>
      </c>
      <c r="N84" s="8">
        <f t="shared" si="18"/>
        <v>1573.1136000000001</v>
      </c>
    </row>
    <row r="85" spans="2:14" ht="12.75">
      <c r="B85" s="28">
        <v>81</v>
      </c>
      <c r="C85" s="15">
        <f t="shared" si="17"/>
        <v>29.15999999999997</v>
      </c>
      <c r="D85" s="14">
        <f t="shared" si="13"/>
        <v>6.1449750000000005</v>
      </c>
      <c r="E85" s="16">
        <f t="shared" si="15"/>
        <v>894.9204</v>
      </c>
      <c r="G85" s="10"/>
      <c r="H85" s="4">
        <f t="shared" si="8"/>
        <v>0</v>
      </c>
      <c r="I85" s="5">
        <f t="shared" si="14"/>
        <v>0</v>
      </c>
      <c r="J85" s="12">
        <f t="shared" si="9"/>
        <v>0</v>
      </c>
      <c r="K85" s="35">
        <f t="shared" si="16"/>
        <v>2.5067799999999982</v>
      </c>
      <c r="M85" s="8">
        <v>10.9244</v>
      </c>
      <c r="N85" s="8">
        <f t="shared" si="18"/>
        <v>1590.9696000000001</v>
      </c>
    </row>
    <row r="86" spans="2:14" ht="12.75">
      <c r="B86" s="28">
        <v>82</v>
      </c>
      <c r="C86" s="15">
        <f t="shared" si="17"/>
        <v>29.51999999999997</v>
      </c>
      <c r="D86" s="14">
        <f t="shared" si="13"/>
        <v>6.2147250000000005</v>
      </c>
      <c r="E86" s="16">
        <f t="shared" si="15"/>
        <v>904.9644000000001</v>
      </c>
      <c r="G86" s="10"/>
      <c r="H86" s="4">
        <f t="shared" si="8"/>
        <v>0</v>
      </c>
      <c r="I86" s="5">
        <f t="shared" si="14"/>
        <v>0</v>
      </c>
      <c r="J86" s="12">
        <f t="shared" si="9"/>
        <v>0</v>
      </c>
      <c r="K86" s="35">
        <f t="shared" si="16"/>
        <v>2.5258599999999984</v>
      </c>
      <c r="M86" s="8">
        <v>11.0484</v>
      </c>
      <c r="N86" s="8">
        <f t="shared" si="18"/>
        <v>1608.8256000000001</v>
      </c>
    </row>
    <row r="87" spans="2:14" ht="12.75">
      <c r="B87" s="28">
        <v>83</v>
      </c>
      <c r="C87" s="15">
        <f t="shared" si="17"/>
        <v>29.87999999999997</v>
      </c>
      <c r="D87" s="14">
        <f t="shared" si="13"/>
        <v>6.2844750000000005</v>
      </c>
      <c r="E87" s="16">
        <f t="shared" si="15"/>
        <v>914.40576</v>
      </c>
      <c r="G87" s="10"/>
      <c r="H87" s="4">
        <f t="shared" si="8"/>
        <v>0</v>
      </c>
      <c r="I87" s="5">
        <f t="shared" si="14"/>
        <v>0</v>
      </c>
      <c r="J87" s="12">
        <f t="shared" si="9"/>
        <v>0</v>
      </c>
      <c r="K87" s="35">
        <f t="shared" si="16"/>
        <v>2.5449399999999986</v>
      </c>
      <c r="M87" s="8">
        <v>11.172400000000001</v>
      </c>
      <c r="N87" s="8">
        <f t="shared" si="18"/>
        <v>1625.6102399999997</v>
      </c>
    </row>
    <row r="88" spans="2:14" ht="12.75">
      <c r="B88" s="28">
        <v>84</v>
      </c>
      <c r="C88" s="15">
        <f t="shared" si="17"/>
        <v>30.23999999999997</v>
      </c>
      <c r="D88" s="14">
        <f t="shared" si="13"/>
        <v>6.35004</v>
      </c>
      <c r="E88" s="16">
        <f t="shared" si="15"/>
        <v>923.8471199999999</v>
      </c>
      <c r="G88" s="10"/>
      <c r="H88" s="4">
        <f t="shared" si="8"/>
        <v>0</v>
      </c>
      <c r="I88" s="5">
        <f t="shared" si="14"/>
        <v>0</v>
      </c>
      <c r="J88" s="12">
        <f t="shared" si="9"/>
        <v>0</v>
      </c>
      <c r="K88" s="35">
        <f t="shared" si="16"/>
        <v>2.5640199999999984</v>
      </c>
      <c r="M88" s="8">
        <v>11.28896</v>
      </c>
      <c r="N88" s="8">
        <f t="shared" si="18"/>
        <v>1642.39488</v>
      </c>
    </row>
    <row r="89" spans="2:14" ht="12.75">
      <c r="B89" s="28">
        <v>85</v>
      </c>
      <c r="C89" s="15">
        <f t="shared" si="17"/>
        <v>30.59999999999997</v>
      </c>
      <c r="D89" s="14">
        <f t="shared" si="13"/>
        <v>6.415604999999999</v>
      </c>
      <c r="E89" s="16">
        <f t="shared" si="15"/>
        <v>932.88672</v>
      </c>
      <c r="G89" s="10"/>
      <c r="H89" s="4">
        <f t="shared" si="8"/>
        <v>0</v>
      </c>
      <c r="I89" s="5">
        <f t="shared" si="14"/>
        <v>0</v>
      </c>
      <c r="J89" s="12">
        <f t="shared" si="9"/>
        <v>0</v>
      </c>
      <c r="K89" s="35">
        <f t="shared" si="16"/>
        <v>2.583099999999998</v>
      </c>
      <c r="M89" s="8">
        <v>11.40552</v>
      </c>
      <c r="N89" s="8">
        <f t="shared" si="18"/>
        <v>1658.4652800000001</v>
      </c>
    </row>
    <row r="90" spans="2:14" ht="12.75">
      <c r="B90" s="28">
        <v>86</v>
      </c>
      <c r="C90" s="15">
        <f t="shared" si="17"/>
        <v>30.95999999999997</v>
      </c>
      <c r="D90" s="14">
        <f t="shared" si="13"/>
        <v>6.4783800000000005</v>
      </c>
      <c r="E90" s="16">
        <f t="shared" si="15"/>
        <v>941.7254399999999</v>
      </c>
      <c r="G90" s="10"/>
      <c r="H90" s="4">
        <f t="shared" si="8"/>
        <v>0</v>
      </c>
      <c r="I90" s="5">
        <f t="shared" si="14"/>
        <v>0</v>
      </c>
      <c r="J90" s="12">
        <f t="shared" si="9"/>
        <v>0</v>
      </c>
      <c r="K90" s="35">
        <f t="shared" si="16"/>
        <v>2.6021799999999984</v>
      </c>
      <c r="M90" s="8">
        <v>11.51712</v>
      </c>
      <c r="N90" s="8">
        <f t="shared" si="18"/>
        <v>1674.17856</v>
      </c>
    </row>
    <row r="91" spans="2:14" ht="12.75">
      <c r="B91" s="28">
        <v>87</v>
      </c>
      <c r="C91" s="15">
        <f t="shared" si="17"/>
        <v>31.31999999999997</v>
      </c>
      <c r="D91" s="14">
        <f t="shared" si="13"/>
        <v>6.53976</v>
      </c>
      <c r="E91" s="16">
        <f t="shared" si="15"/>
        <v>950.3632800000001</v>
      </c>
      <c r="G91" s="10"/>
      <c r="H91" s="4">
        <f aca="true" t="shared" si="19" ref="H91:H104">G91*D91</f>
        <v>0</v>
      </c>
      <c r="I91" s="5">
        <f t="shared" si="14"/>
        <v>0</v>
      </c>
      <c r="J91" s="12">
        <f aca="true" t="shared" si="20" ref="J91:J104">H91*7.48*60</f>
        <v>0</v>
      </c>
      <c r="K91" s="35">
        <f t="shared" si="16"/>
        <v>2.6212599999999986</v>
      </c>
      <c r="M91" s="8">
        <v>11.626240000000001</v>
      </c>
      <c r="N91" s="8">
        <f t="shared" si="18"/>
        <v>1689.53472</v>
      </c>
    </row>
    <row r="92" spans="2:14" ht="12.75">
      <c r="B92" s="28">
        <v>88</v>
      </c>
      <c r="C92" s="15">
        <f t="shared" si="17"/>
        <v>31.679999999999968</v>
      </c>
      <c r="D92" s="14">
        <f t="shared" si="13"/>
        <v>6.599745</v>
      </c>
      <c r="E92" s="16">
        <f t="shared" si="15"/>
        <v>958.5993600000002</v>
      </c>
      <c r="G92" s="10"/>
      <c r="H92" s="4">
        <f t="shared" si="19"/>
        <v>0</v>
      </c>
      <c r="I92" s="5">
        <f t="shared" si="14"/>
        <v>0</v>
      </c>
      <c r="J92" s="12">
        <f t="shared" si="20"/>
        <v>0</v>
      </c>
      <c r="K92" s="35">
        <f t="shared" si="16"/>
        <v>2.6403399999999984</v>
      </c>
      <c r="M92" s="8">
        <v>11.732880000000002</v>
      </c>
      <c r="N92" s="8">
        <f t="shared" si="18"/>
        <v>1704.1766400000001</v>
      </c>
    </row>
    <row r="93" spans="2:14" ht="12.75">
      <c r="B93" s="28">
        <v>89</v>
      </c>
      <c r="C93" s="15">
        <f t="shared" si="17"/>
        <v>32.03999999999997</v>
      </c>
      <c r="D93" s="14">
        <f t="shared" si="13"/>
        <v>6.6569400000000005</v>
      </c>
      <c r="E93" s="16">
        <f t="shared" si="15"/>
        <v>966.6345600000002</v>
      </c>
      <c r="G93" s="10"/>
      <c r="H93" s="4">
        <f t="shared" si="19"/>
        <v>0</v>
      </c>
      <c r="I93" s="5">
        <f t="shared" si="14"/>
        <v>0</v>
      </c>
      <c r="J93" s="12">
        <f t="shared" si="20"/>
        <v>0</v>
      </c>
      <c r="K93" s="35">
        <f t="shared" si="16"/>
        <v>2.659419999999998</v>
      </c>
      <c r="M93" s="8">
        <v>11.834560000000002</v>
      </c>
      <c r="N93" s="8">
        <f t="shared" si="18"/>
        <v>1718.4614400000003</v>
      </c>
    </row>
    <row r="94" spans="2:14" ht="12.75">
      <c r="B94" s="28">
        <v>90</v>
      </c>
      <c r="C94" s="15">
        <f t="shared" si="17"/>
        <v>32.39999999999997</v>
      </c>
      <c r="D94" s="14">
        <f t="shared" si="13"/>
        <v>6.712740000000001</v>
      </c>
      <c r="E94" s="16">
        <f t="shared" si="15"/>
        <v>974.268</v>
      </c>
      <c r="G94" s="10"/>
      <c r="H94" s="4">
        <f t="shared" si="19"/>
        <v>0</v>
      </c>
      <c r="I94" s="5">
        <f t="shared" si="14"/>
        <v>0</v>
      </c>
      <c r="J94" s="12">
        <f t="shared" si="20"/>
        <v>0</v>
      </c>
      <c r="K94" s="35">
        <f t="shared" si="16"/>
        <v>2.6784999999999983</v>
      </c>
      <c r="M94" s="8">
        <v>11.933760000000001</v>
      </c>
      <c r="N94" s="8">
        <f t="shared" si="18"/>
        <v>1732.0320000000002</v>
      </c>
    </row>
    <row r="95" spans="2:14" ht="12.75">
      <c r="B95" s="28">
        <v>91</v>
      </c>
      <c r="C95" s="15">
        <f t="shared" si="17"/>
        <v>32.75999999999997</v>
      </c>
      <c r="D95" s="14">
        <f t="shared" si="13"/>
        <v>6.765750000000001</v>
      </c>
      <c r="E95" s="16">
        <f t="shared" si="15"/>
        <v>981.4996799999999</v>
      </c>
      <c r="G95" s="10"/>
      <c r="H95" s="4">
        <f t="shared" si="19"/>
        <v>0</v>
      </c>
      <c r="I95" s="5">
        <f t="shared" si="14"/>
        <v>0</v>
      </c>
      <c r="J95" s="12">
        <f t="shared" si="20"/>
        <v>0</v>
      </c>
      <c r="K95" s="35">
        <f t="shared" si="16"/>
        <v>2.6975799999999985</v>
      </c>
      <c r="M95" s="8">
        <v>12.028</v>
      </c>
      <c r="N95" s="8">
        <f t="shared" si="18"/>
        <v>1744.8883199999998</v>
      </c>
    </row>
    <row r="96" spans="2:14" ht="12.75">
      <c r="B96" s="28">
        <v>92</v>
      </c>
      <c r="C96" s="15">
        <f t="shared" si="17"/>
        <v>33.11999999999997</v>
      </c>
      <c r="D96" s="14">
        <f t="shared" si="13"/>
        <v>6.815969999999999</v>
      </c>
      <c r="E96" s="16">
        <f t="shared" si="15"/>
        <v>988.3296000000001</v>
      </c>
      <c r="G96" s="10"/>
      <c r="H96" s="4">
        <f t="shared" si="19"/>
        <v>0</v>
      </c>
      <c r="I96" s="5">
        <f t="shared" si="14"/>
        <v>0</v>
      </c>
      <c r="J96" s="12">
        <f t="shared" si="20"/>
        <v>0</v>
      </c>
      <c r="K96" s="35">
        <f t="shared" si="16"/>
        <v>2.7166599999999983</v>
      </c>
      <c r="M96" s="8">
        <v>12.11728</v>
      </c>
      <c r="N96" s="8">
        <f t="shared" si="18"/>
        <v>1757.0304</v>
      </c>
    </row>
    <row r="97" spans="2:14" ht="12.75">
      <c r="B97" s="28">
        <v>93</v>
      </c>
      <c r="C97" s="15">
        <f t="shared" si="17"/>
        <v>33.47999999999997</v>
      </c>
      <c r="D97" s="14">
        <f t="shared" si="13"/>
        <v>6.8634</v>
      </c>
      <c r="E97" s="16">
        <f t="shared" si="15"/>
        <v>994.75776</v>
      </c>
      <c r="G97" s="10"/>
      <c r="H97" s="4">
        <f t="shared" si="19"/>
        <v>0</v>
      </c>
      <c r="I97" s="5">
        <f t="shared" si="14"/>
        <v>0</v>
      </c>
      <c r="J97" s="12">
        <f t="shared" si="20"/>
        <v>0</v>
      </c>
      <c r="K97" s="35">
        <f t="shared" si="16"/>
        <v>2.735739999999998</v>
      </c>
      <c r="M97" s="8">
        <v>12.201600000000001</v>
      </c>
      <c r="N97" s="8">
        <f t="shared" si="18"/>
        <v>1768.45824</v>
      </c>
    </row>
    <row r="98" spans="2:14" ht="12.75">
      <c r="B98" s="28">
        <v>94</v>
      </c>
      <c r="C98" s="15">
        <f t="shared" si="17"/>
        <v>33.83999999999997</v>
      </c>
      <c r="D98" s="14">
        <f t="shared" si="13"/>
        <v>6.90804</v>
      </c>
      <c r="E98" s="16">
        <f t="shared" si="15"/>
        <v>1000.5832800000001</v>
      </c>
      <c r="G98" s="10"/>
      <c r="H98" s="4">
        <f t="shared" si="19"/>
        <v>0</v>
      </c>
      <c r="I98" s="5">
        <f t="shared" si="14"/>
        <v>0</v>
      </c>
      <c r="J98" s="12">
        <f t="shared" si="20"/>
        <v>0</v>
      </c>
      <c r="K98" s="35">
        <f t="shared" si="16"/>
        <v>2.7548199999999983</v>
      </c>
      <c r="M98" s="8">
        <v>12.28096</v>
      </c>
      <c r="N98" s="8">
        <f t="shared" si="18"/>
        <v>1778.8147200000003</v>
      </c>
    </row>
    <row r="99" spans="2:14" ht="12.75">
      <c r="B99" s="28">
        <v>95</v>
      </c>
      <c r="C99" s="15">
        <f t="shared" si="17"/>
        <v>34.19999999999997</v>
      </c>
      <c r="D99" s="14">
        <f t="shared" si="13"/>
        <v>6.948495</v>
      </c>
      <c r="E99" s="16">
        <f t="shared" si="15"/>
        <v>1006.0070400000001</v>
      </c>
      <c r="G99" s="10"/>
      <c r="H99" s="4">
        <f t="shared" si="19"/>
        <v>0</v>
      </c>
      <c r="I99" s="5">
        <f t="shared" si="14"/>
        <v>0</v>
      </c>
      <c r="J99" s="12">
        <f t="shared" si="20"/>
        <v>0</v>
      </c>
      <c r="K99" s="35">
        <f t="shared" si="16"/>
        <v>2.7738999999999985</v>
      </c>
      <c r="M99" s="8">
        <v>12.35288</v>
      </c>
      <c r="N99" s="8">
        <f t="shared" si="18"/>
        <v>1788.45696</v>
      </c>
    </row>
    <row r="100" spans="2:14" ht="12.75">
      <c r="B100" s="28">
        <v>96</v>
      </c>
      <c r="C100" s="15">
        <f t="shared" si="17"/>
        <v>34.55999999999997</v>
      </c>
      <c r="D100" s="14">
        <f t="shared" si="13"/>
        <v>6.98616</v>
      </c>
      <c r="E100" s="16">
        <f t="shared" si="15"/>
        <v>1010.82816</v>
      </c>
      <c r="G100" s="10"/>
      <c r="H100" s="4">
        <f t="shared" si="19"/>
        <v>0</v>
      </c>
      <c r="I100" s="5">
        <f t="shared" si="14"/>
        <v>0</v>
      </c>
      <c r="J100" s="12">
        <f t="shared" si="20"/>
        <v>0</v>
      </c>
      <c r="K100" s="35">
        <f t="shared" si="16"/>
        <v>2.7929799999999982</v>
      </c>
      <c r="M100" s="8">
        <v>12.41984</v>
      </c>
      <c r="N100" s="8">
        <f t="shared" si="18"/>
        <v>1797.02784</v>
      </c>
    </row>
    <row r="101" spans="2:14" ht="12.75">
      <c r="B101" s="28">
        <v>97</v>
      </c>
      <c r="C101" s="15">
        <f t="shared" si="17"/>
        <v>34.919999999999966</v>
      </c>
      <c r="D101" s="14">
        <f t="shared" si="13"/>
        <v>7.01964</v>
      </c>
      <c r="E101" s="16">
        <f t="shared" si="15"/>
        <v>1014.84576</v>
      </c>
      <c r="G101" s="10"/>
      <c r="H101" s="4">
        <f t="shared" si="19"/>
        <v>0</v>
      </c>
      <c r="I101" s="5">
        <f t="shared" si="14"/>
        <v>0</v>
      </c>
      <c r="J101" s="12">
        <f t="shared" si="20"/>
        <v>0</v>
      </c>
      <c r="K101" s="35">
        <f t="shared" si="16"/>
        <v>2.812059999999998</v>
      </c>
      <c r="M101" s="8">
        <v>12.47936</v>
      </c>
      <c r="N101" s="8">
        <f t="shared" si="18"/>
        <v>1804.17024</v>
      </c>
    </row>
    <row r="102" spans="2:14" ht="12.75">
      <c r="B102" s="28">
        <v>98</v>
      </c>
      <c r="C102" s="15">
        <f t="shared" si="17"/>
        <v>35.279999999999966</v>
      </c>
      <c r="D102" s="14">
        <f t="shared" si="13"/>
        <v>7.04754</v>
      </c>
      <c r="E102" s="16">
        <f t="shared" si="15"/>
        <v>1018.0598400000001</v>
      </c>
      <c r="G102" s="10"/>
      <c r="H102" s="4">
        <f t="shared" si="19"/>
        <v>0</v>
      </c>
      <c r="I102" s="5">
        <f t="shared" si="14"/>
        <v>0</v>
      </c>
      <c r="J102" s="12">
        <f t="shared" si="20"/>
        <v>0</v>
      </c>
      <c r="K102" s="35">
        <f t="shared" si="16"/>
        <v>2.831139999999998</v>
      </c>
      <c r="M102" s="8">
        <v>12.52896</v>
      </c>
      <c r="N102" s="8">
        <f t="shared" si="18"/>
        <v>1809.88416</v>
      </c>
    </row>
    <row r="103" spans="2:14" ht="12.75">
      <c r="B103" s="28">
        <v>99</v>
      </c>
      <c r="C103" s="15">
        <f t="shared" si="17"/>
        <v>35.639999999999965</v>
      </c>
      <c r="D103" s="14">
        <f t="shared" si="13"/>
        <v>7.06986</v>
      </c>
      <c r="E103" s="16">
        <f t="shared" si="15"/>
        <v>1019.6668800000002</v>
      </c>
      <c r="G103" s="10"/>
      <c r="H103" s="4">
        <f t="shared" si="19"/>
        <v>0</v>
      </c>
      <c r="I103" s="5">
        <f t="shared" si="14"/>
        <v>0</v>
      </c>
      <c r="J103" s="12">
        <f t="shared" si="20"/>
        <v>0</v>
      </c>
      <c r="K103" s="35">
        <f t="shared" si="16"/>
        <v>2.8502199999999984</v>
      </c>
      <c r="M103" s="8">
        <v>12.56864</v>
      </c>
      <c r="N103" s="8">
        <f t="shared" si="18"/>
        <v>1812.7411200000001</v>
      </c>
    </row>
    <row r="104" spans="2:14" ht="13.5" thickBot="1">
      <c r="B104" s="29">
        <v>100</v>
      </c>
      <c r="C104" s="18">
        <f t="shared" si="17"/>
        <v>35.999999999999964</v>
      </c>
      <c r="D104" s="19">
        <f t="shared" si="13"/>
        <v>7.081020000000001</v>
      </c>
      <c r="E104" s="20">
        <f>D104*12*12</f>
        <v>1019.6668800000002</v>
      </c>
      <c r="G104" s="10"/>
      <c r="H104" s="4">
        <f t="shared" si="19"/>
        <v>0</v>
      </c>
      <c r="I104" s="5">
        <f t="shared" si="14"/>
        <v>0</v>
      </c>
      <c r="J104" s="12">
        <f t="shared" si="20"/>
        <v>0</v>
      </c>
      <c r="K104" s="35">
        <f t="shared" si="16"/>
        <v>2.869299999999998</v>
      </c>
      <c r="M104" s="8">
        <v>12.588480000000002</v>
      </c>
      <c r="N104" s="8">
        <f>M104*12*12</f>
        <v>1812.7411200000001</v>
      </c>
    </row>
    <row r="105" ht="12.75">
      <c r="H105" s="4"/>
    </row>
    <row r="106" ht="12.75">
      <c r="H106" s="4"/>
    </row>
    <row r="107" ht="12.75">
      <c r="H107" s="4"/>
    </row>
    <row r="108" ht="12.75">
      <c r="H108" s="4"/>
    </row>
    <row r="109" ht="12.75">
      <c r="H109" s="4"/>
    </row>
    <row r="110" ht="12.75">
      <c r="H110" s="4"/>
    </row>
    <row r="111" ht="12.75">
      <c r="H111" s="4"/>
    </row>
    <row r="112" ht="12.75">
      <c r="H112" s="4"/>
    </row>
    <row r="113" ht="12.75">
      <c r="H113" s="4"/>
    </row>
    <row r="114" ht="12.75">
      <c r="H114" s="4"/>
    </row>
    <row r="115" ht="12.75">
      <c r="H115" s="4"/>
    </row>
    <row r="116" ht="12.75">
      <c r="H116" s="4"/>
    </row>
  </sheetData>
  <sheetProtection/>
  <mergeCells count="1">
    <mergeCell ref="G2:G3"/>
  </mergeCells>
  <dataValidations count="1">
    <dataValidation type="list" allowBlank="1" sqref="E1">
      <formula1>pipes</formula1>
    </dataValidation>
  </dataValidations>
  <hyperlinks>
    <hyperlink ref="G1" r:id="rId1" display="WWW.SEWERGEEK.COM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4" sqref="E4"/>
    </sheetView>
  </sheetViews>
  <sheetFormatPr defaultColWidth="9.140625" defaultRowHeight="12.75"/>
  <sheetData>
    <row r="1" spans="1:3" ht="12.75">
      <c r="A1" s="32"/>
      <c r="B1" s="33" t="s">
        <v>12</v>
      </c>
      <c r="C1" s="33" t="s">
        <v>13</v>
      </c>
    </row>
    <row r="2" spans="1:3" ht="12.75">
      <c r="A2" s="33">
        <v>1</v>
      </c>
      <c r="B2" s="33" t="s">
        <v>14</v>
      </c>
      <c r="C2" s="33" t="s">
        <v>15</v>
      </c>
    </row>
    <row r="3" spans="1:5" ht="12.75">
      <c r="A3" s="33">
        <v>2</v>
      </c>
      <c r="B3" s="34">
        <v>2</v>
      </c>
      <c r="C3" s="34">
        <v>6</v>
      </c>
      <c r="E3">
        <f>SLOPE(B3:B9,C3:C9)</f>
        <v>0.3055555555555556</v>
      </c>
    </row>
    <row r="4" spans="1:3" ht="12.75">
      <c r="A4" s="33">
        <v>3</v>
      </c>
      <c r="B4" s="34">
        <v>3</v>
      </c>
      <c r="C4" s="34">
        <v>5</v>
      </c>
    </row>
    <row r="5" spans="1:3" ht="12.75">
      <c r="A5" s="33">
        <v>4</v>
      </c>
      <c r="B5" s="34">
        <v>9</v>
      </c>
      <c r="C5" s="34">
        <v>11</v>
      </c>
    </row>
    <row r="6" spans="1:3" ht="12.75">
      <c r="A6" s="33">
        <v>5</v>
      </c>
      <c r="B6" s="34">
        <v>1</v>
      </c>
      <c r="C6" s="34">
        <v>7</v>
      </c>
    </row>
    <row r="7" spans="1:3" ht="12.75">
      <c r="A7" s="33">
        <v>6</v>
      </c>
      <c r="B7" s="34">
        <v>8</v>
      </c>
      <c r="C7" s="34">
        <v>5</v>
      </c>
    </row>
    <row r="8" spans="1:3" ht="12.75">
      <c r="A8" s="33">
        <v>7</v>
      </c>
      <c r="B8" s="34">
        <v>7</v>
      </c>
      <c r="C8" s="34">
        <v>4</v>
      </c>
    </row>
    <row r="9" spans="1:3" ht="12.75">
      <c r="A9" s="33">
        <v>8</v>
      </c>
      <c r="B9" s="34">
        <v>5</v>
      </c>
      <c r="C9" s="34">
        <v>4</v>
      </c>
    </row>
    <row r="10" spans="1:3" ht="38.25">
      <c r="A10" s="34"/>
      <c r="B10" s="33" t="s">
        <v>16</v>
      </c>
      <c r="C10" s="33" t="s">
        <v>17</v>
      </c>
    </row>
    <row r="11" spans="1:3" ht="127.5">
      <c r="A11" s="34"/>
      <c r="B11" s="34">
        <f>SLOPE(A2:A8,B2:B8)</f>
        <v>0.27586206896551724</v>
      </c>
      <c r="C11" s="34" t="s">
        <v>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Stapleton - NEORSD</dc:creator>
  <cp:keywords/>
  <dc:description/>
  <cp:lastModifiedBy>Stapletonb</cp:lastModifiedBy>
  <dcterms:created xsi:type="dcterms:W3CDTF">2008-08-05T23:24:12Z</dcterms:created>
  <dcterms:modified xsi:type="dcterms:W3CDTF">2008-10-05T15:50:07Z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